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tabRatio="903" firstSheet="5"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州对下转移支付预算表09-1" sheetId="13" r:id="rId13"/>
    <sheet name="州对下转移支付绩效目标表09-2" sheetId="14" r:id="rId14"/>
    <sheet name="新增资产配置表10" sheetId="15" r:id="rId15"/>
    <sheet name="上级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<sst xmlns="http://schemas.openxmlformats.org/spreadsheetml/2006/main" count="1135" uniqueCount="500">
  <si>
    <t>预算01-1表</t>
  </si>
  <si>
    <t>2026年部门财务收支预算总表</t>
  </si>
  <si>
    <t>单位名称：迪庆藏族自治州信访局</t>
  </si>
  <si>
    <t>单位:元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</si>
  <si>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</si>
  <si>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</si>
  <si>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</si>
  <si>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</si>
  <si>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</si>
  <si>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</si>
  <si>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</si>
  <si>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</si>
  <si>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</si>
  <si>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</si>
  <si>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</si>
  <si>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</si>
  <si>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</si>
  <si>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</si>
  <si>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</si>
  <si>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</si>
  <si>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</si>
  <si>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</si>
  <si>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</si>
  <si>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</si>
  <si>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</si>
  <si>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</si>
  <si>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</si>
  <si>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</si>
  <si>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</si>
  <si>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</si>
  <si>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</si>
  <si>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</si>
  <si>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</si>
  <si>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</si>
  <si>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</si>
  <si>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</si>
  <si>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</si>
  <si>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</si>
  <si>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</si>
  <si>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</si>
  <si>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</si>
  <si>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</si>
  <si>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</si>
  <si>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</si>
  <si>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</si>
  <si>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</si>
  <si>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</si>
  <si>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</si>
  <si>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</si>
  <si>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</si>
  <si>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</si>
  <si>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</si>
  <si>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</si>
  <si>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</si>
  <si>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</si>
  <si>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</si>
  <si>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</si>
  <si>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</si>
  <si>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</si>
  <si>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</si>
  <si>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</si>
  <si>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</si>
  <si>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</si>
  <si>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</si>
  <si>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</si>
  <si>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</si>
  <si>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</si>
  <si>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</si>
  <si>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</si>
  <si>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</si>
  <si>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</si>
  <si>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</si>
  <si>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</si>
  <si>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292001</t>
  </si>
  <si>
    <t>迪庆藏族自治州信访局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</si>
  <si>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</si>
  <si>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</si>
  <si>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</si>
  <si>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</si>
  <si>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</si>
  <si>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</si>
  <si>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</si>
  <si>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</si>
  <si>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</si>
  <si>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</si>
  <si>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</si>
  <si>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</si>
  <si>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</si>
  <si>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</si>
  <si>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</si>
  <si>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20103</t>
  </si>
  <si>
    <t>2010301</t>
  </si>
  <si>
    <t>20140</t>
  </si>
  <si>
    <t>2014002</t>
  </si>
  <si>
    <t>2014004</t>
  </si>
  <si>
    <t>208</t>
  </si>
  <si>
    <t>社会保障和就业支出</t>
  </si>
  <si>
    <t>20805</t>
  </si>
  <si>
    <t>2080505</t>
  </si>
  <si>
    <t>2080599</t>
  </si>
  <si>
    <t>210</t>
  </si>
  <si>
    <t>卫生健康支出</t>
  </si>
  <si>
    <t>21011</t>
  </si>
  <si>
    <t>2101101</t>
  </si>
  <si>
    <t>2101102</t>
  </si>
  <si>
    <t>2101103</t>
  </si>
  <si>
    <t>2101199</t>
  </si>
  <si>
    <t>213</t>
  </si>
  <si>
    <t>农林水支出</t>
  </si>
  <si>
    <t>21366</t>
  </si>
  <si>
    <t>2136601</t>
  </si>
  <si>
    <t>221</t>
  </si>
  <si>
    <t>住房保障支出</t>
  </si>
  <si>
    <t>22102</t>
  </si>
  <si>
    <t>2210201</t>
  </si>
  <si>
    <t>合  计</t>
  </si>
  <si>
    <t>预算02-1表</t>
  </si>
  <si>
    <t>2026年财政拨款收支预算总表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</si>
  <si>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</si>
  <si>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</si>
  <si>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</si>
  <si>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</si>
  <si>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</si>
  <si>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</si>
  <si>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</si>
  <si>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</si>
  <si>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</si>
  <si>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</si>
  <si>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</si>
  <si>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</si>
  <si>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</si>
  <si>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</si>
  <si>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</si>
  <si>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</si>
  <si>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</si>
  <si>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</si>
  <si>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</si>
  <si>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</si>
  <si>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</si>
  <si>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</si>
  <si>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</si>
  <si>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</si>
  <si>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</si>
  <si>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</si>
  <si>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</si>
  <si>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</si>
  <si>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</si>
  <si>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</si>
  <si>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</si>
  <si>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</si>
  <si>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</si>
  <si>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</si>
  <si>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</si>
  <si>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</si>
  <si>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</si>
  <si>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</si>
  <si>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</si>
  <si>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</si>
  <si>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</si>
  <si>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</si>
  <si>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</si>
  <si>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</si>
  <si>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</si>
  <si>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</si>
  <si>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</si>
  <si>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政府办公厅（室）及相关机构事务</t>
  </si>
  <si>
    <t>行政运行</t>
  </si>
  <si>
    <t>信访事务</t>
  </si>
  <si>
    <t>一般行政管理事务</t>
  </si>
  <si>
    <t>信访业务</t>
  </si>
  <si>
    <t>行政事业单位养老支出</t>
  </si>
  <si>
    <t>机关事业单位基本养老保险缴费支出</t>
  </si>
  <si>
    <t>其他行政事业单位养老支出</t>
  </si>
  <si>
    <t>行政事业单位医疗</t>
  </si>
  <si>
    <t>行政单位医疗</t>
  </si>
  <si>
    <t>事业单位医疗</t>
  </si>
  <si>
    <t>公务员医疗补助</t>
  </si>
  <si>
    <t>其他行政事业单位医疗支出</t>
  </si>
  <si>
    <t>住房改革支出</t>
  </si>
  <si>
    <t>住房公积金</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</si>
  <si>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</si>
  <si>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</si>
  <si>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</si>
  <si>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</si>
  <si>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</si>
  <si>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</si>
  <si>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</si>
  <si>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</si>
  <si>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</si>
  <si>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</si>
  <si>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</si>
  <si>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</si>
  <si>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</si>
  <si>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</si>
  <si>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</si>
  <si>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</si>
  <si>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</si>
  <si>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</si>
  <si>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</si>
  <si>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</si>
  <si>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</si>
  <si>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</si>
  <si>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</si>
  <si>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</si>
  <si>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</si>
  <si>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</si>
  <si>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533400221100000261435</t>
  </si>
  <si>
    <t>事业人员工资支出</t>
  </si>
  <si>
    <t>30101</t>
  </si>
  <si>
    <t>基本工资</t>
  </si>
  <si>
    <t>533400210000000018918</t>
  </si>
  <si>
    <t>行政人员工资支出</t>
  </si>
  <si>
    <t>30102</t>
  </si>
  <si>
    <t>津贴补贴</t>
  </si>
  <si>
    <t>533400231100001422485</t>
  </si>
  <si>
    <t>公务员基础绩效奖</t>
  </si>
  <si>
    <t>30103</t>
  </si>
  <si>
    <t>奖金</t>
  </si>
  <si>
    <t>30107</t>
  </si>
  <si>
    <t>绩效工资</t>
  </si>
  <si>
    <t>533400231100001422499</t>
  </si>
  <si>
    <t>事业人员规范后绩效奖</t>
  </si>
  <si>
    <t>533400210000000018919</t>
  </si>
  <si>
    <t>社会保障缴费</t>
  </si>
  <si>
    <t>30108</t>
  </si>
  <si>
    <t>机关事业单位基本养老保险缴费</t>
  </si>
  <si>
    <t>30110</t>
  </si>
  <si>
    <t>职工基本医疗保险缴费</t>
  </si>
  <si>
    <t>30111</t>
  </si>
  <si>
    <t>公务员医疗补助缴费</t>
  </si>
  <si>
    <t>30112</t>
  </si>
  <si>
    <t>其他社会保障缴费</t>
  </si>
  <si>
    <t>533400210000000018920</t>
  </si>
  <si>
    <t>30113</t>
  </si>
  <si>
    <t>533400210000000018926</t>
  </si>
  <si>
    <t>一般公用经费</t>
  </si>
  <si>
    <t>30208</t>
  </si>
  <si>
    <t>取暖费</t>
  </si>
  <si>
    <t>30206</t>
  </si>
  <si>
    <t>电费</t>
  </si>
  <si>
    <t>30299</t>
  </si>
  <si>
    <t>其他商品和服务支出</t>
  </si>
  <si>
    <t>30201</t>
  </si>
  <si>
    <t>办公费</t>
  </si>
  <si>
    <t>30207</t>
  </si>
  <si>
    <t>邮电费</t>
  </si>
  <si>
    <t>533400231100001152183</t>
  </si>
  <si>
    <t>30217</t>
  </si>
  <si>
    <t>30211</t>
  </si>
  <si>
    <t>差旅费</t>
  </si>
  <si>
    <t>533400231100001422486</t>
  </si>
  <si>
    <t>办公取暖费</t>
  </si>
  <si>
    <t>533400210000000018925</t>
  </si>
  <si>
    <t>工会经费</t>
  </si>
  <si>
    <t>30228</t>
  </si>
  <si>
    <t>533400241100002144083</t>
  </si>
  <si>
    <t>体检费</t>
  </si>
  <si>
    <t>533400261100004875475</t>
  </si>
  <si>
    <t>福利费</t>
  </si>
  <si>
    <t>533400210000000018922</t>
  </si>
  <si>
    <t>公务用车运行维护费</t>
  </si>
  <si>
    <t>30231</t>
  </si>
  <si>
    <t>533400210000000018924</t>
  </si>
  <si>
    <t>行政公务交通补贴</t>
  </si>
  <si>
    <t>30239</t>
  </si>
  <si>
    <t>其他交通费用</t>
  </si>
  <si>
    <t>533400221100000261437</t>
  </si>
  <si>
    <t>公务用车租赁费</t>
  </si>
  <si>
    <t>533400261100004875468</t>
  </si>
  <si>
    <t>离退休人员公用经费</t>
  </si>
  <si>
    <t>预算05-1表</t>
  </si>
  <si>
    <t>2026年部门项目支出预算表</t>
  </si>
  <si>
    <t>单位名称：云南省自然资源厅</t>
  </si>
  <si>
    <t>项目分类</t>
  </si>
  <si>
    <t>项目单位</t>
  </si>
  <si>
    <t>本年拨款</t>
  </si>
  <si>
    <t>其中：本次下达</t>
  </si>
  <si>
    <t>突发群体性事件和疑难信访件处置资金</t>
  </si>
  <si>
    <t>专项业务类</t>
  </si>
  <si>
    <t>533400241100003137170</t>
  </si>
  <si>
    <t>30399</t>
  </si>
  <si>
    <t>其他对个人和家庭的补助</t>
  </si>
  <si>
    <t>下达第二批省级库区基金资金</t>
  </si>
  <si>
    <t>533400251100004637515</t>
  </si>
  <si>
    <t>基础设施建设和经济发展</t>
  </si>
  <si>
    <t>信访工作专项资金</t>
  </si>
  <si>
    <t>533400251100003515586</t>
  </si>
  <si>
    <t>30202</t>
  </si>
  <si>
    <t>印刷费</t>
  </si>
  <si>
    <t>30216</t>
  </si>
  <si>
    <t>培训费</t>
  </si>
  <si>
    <t>30226</t>
  </si>
  <si>
    <t>劳务费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</si>
  <si>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</si>
  <si>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</si>
  <si>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</si>
  <si>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</si>
  <si>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</si>
  <si>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</si>
  <si>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</si>
  <si>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</si>
  <si>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</si>
  <si>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</si>
  <si>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</si>
  <si>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</si>
  <si>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</si>
  <si>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</si>
  <si>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</si>
  <si>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</si>
  <si>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在《云南省信访工作目标管理检查考核实施办法》中对处置突发性群体上访件及安排解决疑难复杂信访问题专项资金做了明确规定。该项资金是为推动解决长期积累、久拖未决、难以划分责任主体或无法追查责任单位的特殊疑难信访问题，特别是对事关民生的“无头案、钉子案、骨头案”的当事人实施适度救助，以达到息诉息访的专项资金。特殊疑难资金的使用坚持“突出疑难、个案救助、解决问题、专款专用、严格监管”的原则，凡是普遍性问题，需要靠统一政策解决的，均不得使用信访疑难专项资金。					
 </t>
  </si>
  <si>
    <t>产出指标</t>
  </si>
  <si>
    <t>数量指标</t>
  </si>
  <si>
    <t>稳控突发性群体事件上访案件数</t>
  </si>
  <si>
    <t>&lt;=</t>
  </si>
  <si>
    <t>10</t>
  </si>
  <si>
    <t>件</t>
  </si>
  <si>
    <t>定量指标</t>
  </si>
  <si>
    <t xml:space="preserve">稳控突发性群体事件上访案件数小于10件
</t>
  </si>
  <si>
    <t>质量指标</t>
  </si>
  <si>
    <t>稳控突发性群体事件上访人员</t>
  </si>
  <si>
    <t>90</t>
  </si>
  <si>
    <t>%</t>
  </si>
  <si>
    <t xml:space="preserve">稳控突发性群体事件
</t>
  </si>
  <si>
    <t>按期受理率和按期办理率</t>
  </si>
  <si>
    <t>&gt;=</t>
  </si>
  <si>
    <t>95</t>
  </si>
  <si>
    <t>反映按期受理率和按期办理率达到95%以上</t>
  </si>
  <si>
    <t>认真办理群众信访事项。控制赴省进京非正常上访量在控制指标内。全年不发生因处置不当引发影响恶劣的重大群体性上访事件。</t>
  </si>
  <si>
    <t>0</t>
  </si>
  <si>
    <t>反映全年不得发生因处置不当引发影响恶劣的重大群体性上访事件。</t>
  </si>
  <si>
    <t>时效指标</t>
  </si>
  <si>
    <t xml:space="preserve">及时处理稳控突发性群体事件 </t>
  </si>
  <si>
    <t>96</t>
  </si>
  <si>
    <t xml:space="preserve">反映信访办复及时的情况。信访办复时限达标率=时限标准内办复信访件数/信访件数*100%
</t>
  </si>
  <si>
    <t>效益指标</t>
  </si>
  <si>
    <t>社会效益</t>
  </si>
  <si>
    <t>稳控突发性群体事件处理有效性</t>
  </si>
  <si>
    <t xml:space="preserve">反映在上访安全事件发生时处置的及时性和化解的有效性。突发事件化解及时率=及时有效化解突发事件数/突发事件发生数*100%
</t>
  </si>
  <si>
    <t>及时处理集体上访，按规定劝返上访人员处置率</t>
  </si>
  <si>
    <t>反映及时处理集体上访，按规定劝返上访人员处置率达到90%以上</t>
  </si>
  <si>
    <t>可持续影响</t>
  </si>
  <si>
    <t>持续稳控社会稳定，促进社会和谐发展</t>
  </si>
  <si>
    <t>=</t>
  </si>
  <si>
    <t>是</t>
  </si>
  <si>
    <t>是/否</t>
  </si>
  <si>
    <t>定性指标</t>
  </si>
  <si>
    <t>反映是否持续稳定社会</t>
  </si>
  <si>
    <t>满意度指标</t>
  </si>
  <si>
    <t>服务对象满意度</t>
  </si>
  <si>
    <t>来访人员满意度</t>
  </si>
  <si>
    <t xml:space="preserve">来访人员满意度
</t>
  </si>
  <si>
    <t>信访局对信访事项及受理率、信访事项按期答复率。</t>
  </si>
  <si>
    <t>反映信访局对信访事项及受理率、信访事项按期答复率达到90%以上</t>
  </si>
  <si>
    <t>成本指标</t>
  </si>
  <si>
    <t>经济成本指标</t>
  </si>
  <si>
    <t>每次案件不超过3万元*10件=30</t>
  </si>
  <si>
    <t>30</t>
  </si>
  <si>
    <t>万元</t>
  </si>
  <si>
    <t>每次案件不超过3万元*10件</t>
  </si>
  <si>
    <t>延续上年申报项目，信访特许办公经费，主要用于日常办公经费、困难上访户及劝返群众和缠访户进京、到省、州上访的食宿费用、业务培训、材料文印、办公耗材、车辆维护及燃油等机构日常运转所需费用。目前，我州总体上仍处于加速发展的黄金期、社会矛盾的凸显期、热点难点问题的多发期，信访总量仍在高位运行，群体性上访事件上升趋势明显。同时我州还要防止境外敌对势力用信访问题挑起事端，影响藏区和谐稳定。这些工作的正常开展都需要一定的资金保障，恳请州财政局给予安排为谢！</t>
  </si>
  <si>
    <t>驻京会议保障次数</t>
  </si>
  <si>
    <t>2次</t>
  </si>
  <si>
    <t>次</t>
  </si>
  <si>
    <t xml:space="preserve">赴省驻京会议保障次数
</t>
  </si>
  <si>
    <t>赴省会议保障次数</t>
  </si>
  <si>
    <t>4次</t>
  </si>
  <si>
    <t xml:space="preserve">反映赴省会议保障次数
</t>
  </si>
  <si>
    <t>赴省应急劝返</t>
  </si>
  <si>
    <t>10次</t>
  </si>
  <si>
    <t xml:space="preserve">反映下乡调研次数
</t>
  </si>
  <si>
    <t>下乡处理信访事宜</t>
  </si>
  <si>
    <t>18次</t>
  </si>
  <si>
    <t>反映接访中心下乡调研次数调研2次、乡镇大接访6次、州级领导干部接访下访4次，信访科下乡处理信访事宜6次</t>
  </si>
  <si>
    <t>制作法治化如家信访宣传册</t>
  </si>
  <si>
    <t>1册</t>
  </si>
  <si>
    <t>册</t>
  </si>
  <si>
    <t>反映制作法治化如家信访宣传册册数</t>
  </si>
  <si>
    <t>法治化宣讲培训会</t>
  </si>
  <si>
    <t>1次</t>
  </si>
  <si>
    <t>反映举报法治化宣讲培训会次数</t>
  </si>
  <si>
    <t>外出培训学习</t>
  </si>
  <si>
    <t>反映外出培训学习次数不得小于2次</t>
  </si>
  <si>
    <t>聘请法律顾问</t>
  </si>
  <si>
    <t>1年</t>
  </si>
  <si>
    <t>年</t>
  </si>
  <si>
    <t xml:space="preserve">反映本年度聘请法律顾问
</t>
  </si>
  <si>
    <t>聘用公益性岗位及临聘人员</t>
  </si>
  <si>
    <t>人</t>
  </si>
  <si>
    <t>反映聘用公益性岗位及临聘人员3人</t>
  </si>
  <si>
    <t>购买档案柜</t>
  </si>
  <si>
    <t>组</t>
  </si>
  <si>
    <t>反映购买档案柜数量</t>
  </si>
  <si>
    <t>保障日常办公耗材等经常性支出</t>
  </si>
  <si>
    <t xml:space="preserve">反映保障日常办公耗材等经常性支出
</t>
  </si>
  <si>
    <t>购买国产计算机</t>
  </si>
  <si>
    <t>台/套</t>
  </si>
  <si>
    <t>购买国产计算机不超过4台</t>
  </si>
  <si>
    <t>处理来信、来访案件质量</t>
  </si>
  <si>
    <t xml:space="preserve">反映来信、来访信访案件受理质量
</t>
  </si>
  <si>
    <t>资金使用合规性</t>
  </si>
  <si>
    <t>①支出符合国家财经法规和财务管理制度规定以及有关专项资金管理办法的规定；
②资金拨付有完整的审批程序和手续；
③项目支出按规定经过评估论证；
④支出符合部门预算批复的用途；
⑤资金使用无截留、挤占、挪用、虚列支出等情况。</t>
  </si>
  <si>
    <t>法治化宣讲培训质量</t>
  </si>
  <si>
    <t>反映法治化宣讲培训质量达到90%以上</t>
  </si>
  <si>
    <t>来信、来访信访案件处理及时率</t>
  </si>
  <si>
    <t xml:space="preserve">反映来信、来访信访案件处理及时率
</t>
  </si>
  <si>
    <t>日常办公费用（水、电、网络费、服务费、日常办公耗材等经常性支出）使用完成时间及时性</t>
  </si>
  <si>
    <t xml:space="preserve">反映日常办公费用（水、电、网络费、服务费、日常办公耗材等经常性支出）使用完成时间及时性
</t>
  </si>
  <si>
    <t>法治宣传培训完成时间</t>
  </si>
  <si>
    <t>2025年11月30日前完成</t>
  </si>
  <si>
    <t>年-月-日</t>
  </si>
  <si>
    <t>反映法治宣传培训在2025年11月30日前完成</t>
  </si>
  <si>
    <t>及时交办、转办群众来信、来访和网上信访事项，促进按期办结，提升信访信息系统应用水平。</t>
  </si>
  <si>
    <t>年度内完成</t>
  </si>
  <si>
    <t xml:space="preserve">来信、来访办结率
</t>
  </si>
  <si>
    <t>保障工作顺利开展可持续影响期</t>
  </si>
  <si>
    <t>持续保障</t>
  </si>
  <si>
    <t xml:space="preserve">保障工作顺利开展可持续影响期
</t>
  </si>
  <si>
    <t>来访、来信群众满意率</t>
  </si>
  <si>
    <t xml:space="preserve">反映来访、来信群众满意度
</t>
  </si>
  <si>
    <t>40</t>
  </si>
  <si>
    <t>1、赴省进京会议保障赴省：2人*10天*4次*（100+380+80）+2驻京：2人*10天*2次*（100+500+80）+3000*4（2、应急劝返赴省：3人*3天*10次*（100+380+803、调研2次*3人*4天*（100+380） 4、临聘人员5300.00元*3人*12月等</t>
  </si>
  <si>
    <t>预算06表</t>
  </si>
  <si>
    <t>2026年政府性基金预算支出预算表</t>
  </si>
  <si>
    <t>政府性基金预算支出</t>
  </si>
  <si>
    <t>大中型水库库区基金安排的支出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</si>
  <si>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</si>
  <si>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</si>
  <si>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</si>
  <si>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</si>
  <si>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</si>
  <si>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</si>
  <si>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</si>
  <si>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</si>
  <si>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</si>
  <si>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</si>
  <si>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</si>
  <si>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</si>
  <si>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采购燃油费</t>
  </si>
  <si>
    <t>C23120302 车辆加油、添加燃料服务</t>
  </si>
  <si>
    <t>项</t>
  </si>
  <si>
    <t>采购车辆维修费</t>
  </si>
  <si>
    <t>C23120301 车辆维修和保养服务</t>
  </si>
  <si>
    <t>采购车辆保险费</t>
  </si>
  <si>
    <t>C1804010201 机动车保险服务</t>
  </si>
  <si>
    <t>采购打印机</t>
  </si>
  <si>
    <t>A02021003 A4黑白打印机</t>
  </si>
  <si>
    <t>台</t>
  </si>
  <si>
    <t>采购A4纸</t>
  </si>
  <si>
    <t>A05040101 复印纸</t>
  </si>
  <si>
    <t>包</t>
  </si>
  <si>
    <t>办公软件</t>
  </si>
  <si>
    <t>A08060301 基础软件</t>
  </si>
  <si>
    <t>套</t>
  </si>
  <si>
    <t>传真机</t>
  </si>
  <si>
    <t>A02081099 其他传真通信设备</t>
  </si>
  <si>
    <t>采购文件柜</t>
  </si>
  <si>
    <t>A05010502 文件柜</t>
  </si>
  <si>
    <t>预算08表</t>
  </si>
  <si>
    <t>2026年部门政府购买服务预算表</t>
  </si>
  <si>
    <t>政府购买服务项目</t>
  </si>
  <si>
    <t>政府购买服务目录</t>
  </si>
  <si>
    <t>注：2026年本部门无政府购买服务，故本表为空表。</t>
  </si>
  <si>
    <t>预算09-1表</t>
  </si>
  <si>
    <t>2026年州对下转移支付预算表</t>
  </si>
  <si>
    <t>单位名称（项目）</t>
  </si>
  <si>
    <t>地区</t>
  </si>
  <si>
    <t>政府性基金</t>
  </si>
  <si>
    <t>香格里拉</t>
  </si>
  <si>
    <t>维西</t>
  </si>
  <si>
    <t>德钦</t>
  </si>
  <si>
    <t>香格里拉产业园区</t>
  </si>
  <si>
    <t>未分配到地区数</t>
  </si>
  <si>
    <t>注：2026年本部门无州对下转移支付，故本表为空表。</t>
  </si>
  <si>
    <t>预算09-2表</t>
  </si>
  <si>
    <t>2026年州对下转移支付绩效目标表</t>
  </si>
  <si>
    <t>预算10表</t>
  </si>
  <si>
    <t>2026年新增资产配置表</t>
  </si>
  <si>
    <t>资产类别</t>
  </si>
  <si>
    <t>资产分类代码.名称</t>
  </si>
  <si>
    <t>资产名称</t>
  </si>
  <si>
    <t>计量单位</t>
  </si>
  <si>
    <t>财政部门批复数（元）</t>
  </si>
  <si>
    <t>单价</t>
  </si>
  <si>
    <t>金额</t>
  </si>
  <si>
    <t>7</t>
  </si>
  <si>
    <t>8</t>
  </si>
  <si>
    <t>注：涉及土地使用权、房屋、公务用车购置，按照现行相关管理制度规定报批，以职能部门审批意见为准。</t>
  </si>
  <si>
    <t>预算11表</t>
  </si>
  <si>
    <t>2026年上级转移支付补助项目支出预算表</t>
  </si>
  <si>
    <t>上级补助</t>
  </si>
  <si>
    <t>注：2026年本部门无上级转移支付补助项目支出预算，故此表无数据。</t>
  </si>
  <si>
    <t>预算12表</t>
  </si>
  <si>
    <t>2026年部门项目支出中期规划预算表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</si>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</sst>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5">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b/>
      <sz val="11"/>
      <color theme="1"/>
      <name val="宋体"/>
      <charset val="134"/>
      <scheme val="minor"/>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10.5"/>
      <name val="宋体"/>
      <charset val="134"/>
    </font>
    <font>
      <b/>
      <sz val="9"/>
      <name val="宋体"/>
      <charset val="134"/>
    </font>
    <font>
      <sz val="10.5"/>
      <name val="宋体"/>
      <charset val="134"/>
      <scheme val="major"/>
    </font>
    <font>
      <b/>
      <sz val="22"/>
      <color rgb="FF000000"/>
      <name val="宋体"/>
      <charset val="134"/>
    </font>
    <font>
      <sz val="10.5"/>
      <color rgb="FF000000"/>
      <name val="宋体"/>
      <charset val="134"/>
    </font>
    <font>
      <b/>
      <sz val="9"/>
      <color rgb="FF000000"/>
      <name val="宋体"/>
      <charset val="134"/>
    </font>
    <font>
      <sz val="10"/>
      <color theme="1"/>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1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3" fillId="0" borderId="0" applyNumberFormat="0" applyFill="0" applyBorder="0" applyAlignment="0" applyProtection="0">
      <alignment vertical="center"/>
    </xf>
    <xf numFmtId="0" fontId="34" fillId="3" borderId="18" applyNumberFormat="0" applyAlignment="0" applyProtection="0">
      <alignment vertical="center"/>
    </xf>
    <xf numFmtId="0" fontId="35" fillId="4" borderId="19" applyNumberFormat="0" applyAlignment="0" applyProtection="0">
      <alignment vertical="center"/>
    </xf>
    <xf numFmtId="0" fontId="36" fillId="4" borderId="18" applyNumberFormat="0" applyAlignment="0" applyProtection="0">
      <alignment vertical="center"/>
    </xf>
    <xf numFmtId="0" fontId="37" fillId="5" borderId="20" applyNumberFormat="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cellStyleXfs>
  <cellXfs count="229">
    <xf numFmtId="0" fontId="0" fillId="0" borderId="0" xfId="0" applyFont="1" applyBorder="1"/>
    <xf numFmtId="0" fontId="0" fillId="0" borderId="0" xfId="0" applyFill="1" applyBorder="1" applyAlignment="1" applyProtection="1">
      <alignment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5" fillId="0" borderId="7"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protection locked="0"/>
    </xf>
    <xf numFmtId="4" fontId="3" fillId="0" borderId="7" xfId="0" applyNumberFormat="1" applyFont="1" applyFill="1" applyBorder="1" applyAlignment="1" applyProtection="1">
      <alignment horizontal="right" vertical="center" wrapText="1"/>
      <protection locked="0"/>
    </xf>
    <xf numFmtId="49" fontId="5" fillId="0" borderId="7" xfId="53" applyFont="1">
      <alignment horizontal="left" vertical="center" wrapText="1"/>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ill="1" applyBorder="1" applyAlignment="1" applyProtection="1">
      <alignment vertical="center"/>
    </xf>
    <xf numFmtId="0" fontId="7" fillId="0" borderId="0" xfId="0" applyFont="1" applyBorder="1"/>
    <xf numFmtId="0" fontId="8" fillId="0" borderId="0" xfId="0" applyFont="1" applyBorder="1"/>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11" fillId="0" borderId="8" xfId="53" applyNumberFormat="1" applyFont="1" applyBorder="1" applyAlignment="1">
      <alignment horizontal="center" vertical="center" wrapText="1"/>
    </xf>
    <xf numFmtId="49" fontId="12" fillId="0" borderId="8" xfId="53" applyNumberFormat="1" applyFont="1" applyBorder="1" applyAlignment="1">
      <alignment horizontal="center" vertical="center" wrapText="1"/>
    </xf>
    <xf numFmtId="0" fontId="3" fillId="0" borderId="8" xfId="0" applyFont="1" applyFill="1" applyBorder="1" applyAlignment="1" applyProtection="1">
      <alignment horizontal="left" vertical="center" wrapText="1"/>
    </xf>
    <xf numFmtId="0" fontId="3" fillId="0" borderId="8" xfId="0" applyFont="1" applyFill="1" applyBorder="1" applyAlignment="1" applyProtection="1">
      <alignment horizontal="right" vertical="center"/>
    </xf>
    <xf numFmtId="4" fontId="3" fillId="0" borderId="8" xfId="0" applyNumberFormat="1" applyFont="1" applyFill="1" applyBorder="1" applyAlignment="1" applyProtection="1">
      <alignment horizontal="right" vertical="center"/>
      <protection locked="0"/>
    </xf>
    <xf numFmtId="4" fontId="3" fillId="0" borderId="0" xfId="0" applyNumberFormat="1" applyFont="1" applyFill="1" applyBorder="1" applyAlignment="1" applyProtection="1">
      <alignment horizontal="right" vertical="center"/>
      <protection locked="0"/>
    </xf>
    <xf numFmtId="4" fontId="3" fillId="0" borderId="0" xfId="0" applyNumberFormat="1" applyFont="1" applyFill="1" applyBorder="1" applyAlignment="1" applyProtection="1">
      <alignment horizontal="right" vertical="center"/>
      <protection locked="0"/>
    </xf>
    <xf numFmtId="49" fontId="11" fillId="0" borderId="8" xfId="53" applyNumberFormat="1" applyFont="1" applyBorder="1" applyAlignment="1">
      <alignment horizontal="left" vertical="center" wrapText="1" indent="1"/>
    </xf>
    <xf numFmtId="49" fontId="11" fillId="0" borderId="8" xfId="53" applyNumberFormat="1" applyFont="1" applyBorder="1">
      <alignment horizontal="left" vertical="center" wrapText="1"/>
    </xf>
    <xf numFmtId="180" fontId="9" fillId="0" borderId="8" xfId="56" applyNumberFormat="1" applyFont="1" applyBorder="1">
      <alignment horizontal="right" vertical="center"/>
    </xf>
    <xf numFmtId="178" fontId="9" fillId="0" borderId="8" xfId="54" applyNumberFormat="1" applyFont="1" applyBorder="1">
      <alignment horizontal="right" vertical="center"/>
    </xf>
    <xf numFmtId="49" fontId="13" fillId="0" borderId="8" xfId="53" applyNumberFormat="1" applyFont="1" applyBorder="1" applyAlignment="1">
      <alignment horizontal="center" vertical="center" wrapText="1"/>
    </xf>
    <xf numFmtId="180" fontId="14" fillId="0" borderId="8" xfId="56" applyNumberFormat="1" applyFont="1" applyBorder="1">
      <alignment horizontal="right" vertical="center"/>
    </xf>
    <xf numFmtId="178" fontId="14" fillId="0" borderId="8" xfId="54" applyNumberFormat="1" applyFont="1" applyBorder="1">
      <alignment horizontal="right" vertical="center"/>
    </xf>
    <xf numFmtId="0" fontId="15" fillId="0" borderId="0" xfId="0" applyFont="1" applyAlignment="1">
      <alignment horizontal="left" vertical="center"/>
    </xf>
    <xf numFmtId="0" fontId="15" fillId="0" borderId="0" xfId="0" applyFont="1" applyBorder="1" applyAlignment="1">
      <alignment horizontal="left" vertical="center"/>
    </xf>
    <xf numFmtId="0" fontId="3" fillId="0" borderId="0" xfId="0" applyFont="1" applyBorder="1" applyAlignment="1" applyProtection="1">
      <alignment horizontal="right" vertical="center"/>
      <protection locked="0"/>
    </xf>
    <xf numFmtId="0" fontId="16"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7" fillId="0" borderId="7" xfId="0" applyFont="1" applyBorder="1" applyAlignment="1">
      <alignment vertical="center" wrapText="1"/>
    </xf>
    <xf numFmtId="0" fontId="17" fillId="0" borderId="7" xfId="0" applyFont="1" applyBorder="1" applyAlignment="1" applyProtection="1">
      <alignment vertical="center" wrapText="1"/>
      <protection locked="0"/>
    </xf>
    <xf numFmtId="0" fontId="0" fillId="0" borderId="0" xfId="0" applyFont="1" applyBorder="1" applyAlignment="1">
      <alignment wrapText="1"/>
    </xf>
    <xf numFmtId="0" fontId="1" fillId="0" borderId="0" xfId="0" applyFont="1" applyBorder="1" applyAlignment="1">
      <alignment horizontal="right" vertical="center" wrapText="1"/>
    </xf>
    <xf numFmtId="0" fontId="3" fillId="0" borderId="0" xfId="0" applyFont="1" applyBorder="1" applyAlignment="1" applyProtection="1">
      <alignment horizontal="right" vertical="center" wrapText="1"/>
      <protection locked="0"/>
    </xf>
    <xf numFmtId="0" fontId="16" fillId="0" borderId="0" xfId="0" applyFont="1" applyBorder="1" applyAlignment="1">
      <alignment horizontal="center" vertical="center" wrapText="1"/>
    </xf>
    <xf numFmtId="0" fontId="6"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178" fontId="5" fillId="0" borderId="7" xfId="54"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49" fontId="5" fillId="0" borderId="7" xfId="53" applyNumberFormat="1" applyFont="1" applyBorder="1" applyAlignment="1">
      <alignment horizontal="left" vertical="center" wrapText="1"/>
    </xf>
    <xf numFmtId="0" fontId="3" fillId="0" borderId="0" xfId="0" applyFont="1" applyBorder="1" applyAlignment="1" applyProtection="1">
      <alignment vertical="top" wrapText="1"/>
      <protection locked="0"/>
    </xf>
    <xf numFmtId="0" fontId="3" fillId="0" borderId="0" xfId="0" applyFont="1" applyBorder="1" applyAlignment="1">
      <alignment horizontal="right"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protection locked="0"/>
    </xf>
    <xf numFmtId="0" fontId="3" fillId="0" borderId="0" xfId="0" applyFont="1" applyBorder="1" applyAlignment="1">
      <alignment horizontal="right" wrapText="1"/>
    </xf>
    <xf numFmtId="0" fontId="4" fillId="0" borderId="10"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indent="2"/>
    </xf>
    <xf numFmtId="0" fontId="3" fillId="0" borderId="13" xfId="0" applyFont="1" applyBorder="1" applyAlignment="1">
      <alignment horizontal="left" vertical="center" wrapText="1"/>
    </xf>
    <xf numFmtId="4" fontId="3" fillId="0" borderId="13"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18" fillId="0" borderId="14" xfId="0" applyFont="1" applyBorder="1" applyAlignment="1">
      <alignment horizontal="center"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4" fontId="18" fillId="0" borderId="13" xfId="0" applyNumberFormat="1" applyFont="1" applyBorder="1" applyAlignment="1" applyProtection="1">
      <alignment horizontal="right" vertical="center"/>
      <protection locked="0"/>
    </xf>
    <xf numFmtId="4" fontId="18" fillId="0" borderId="7" xfId="0" applyNumberFormat="1" applyFont="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3" fillId="0" borderId="6"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13" xfId="0" applyFont="1" applyFill="1" applyBorder="1" applyAlignment="1" applyProtection="1">
      <alignment horizontal="right" vertical="center"/>
    </xf>
    <xf numFmtId="4" fontId="3" fillId="0" borderId="13" xfId="0" applyNumberFormat="1" applyFont="1" applyFill="1" applyBorder="1" applyAlignment="1" applyProtection="1">
      <alignment horizontal="right" vertical="center"/>
      <protection locked="0"/>
    </xf>
    <xf numFmtId="4" fontId="3" fillId="0" borderId="7" xfId="0" applyNumberFormat="1" applyFont="1" applyFill="1" applyBorder="1" applyAlignment="1" applyProtection="1">
      <alignment horizontal="right" vertical="center"/>
      <protection locked="0"/>
    </xf>
    <xf numFmtId="0" fontId="3" fillId="0" borderId="14" xfId="0" applyFont="1" applyFill="1" applyBorder="1" applyAlignment="1" applyProtection="1">
      <alignment horizontal="center" vertical="center"/>
    </xf>
    <xf numFmtId="0" fontId="3" fillId="0" borderId="12" xfId="0" applyFont="1" applyFill="1" applyBorder="1" applyAlignment="1" applyProtection="1">
      <alignment horizontal="left" vertical="center"/>
    </xf>
    <xf numFmtId="0" fontId="1"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4" fillId="0" borderId="7" xfId="0" applyFont="1" applyBorder="1" applyAlignment="1">
      <alignment horizontal="center" vertical="center"/>
    </xf>
    <xf numFmtId="0" fontId="3" fillId="0" borderId="6" xfId="0" applyFont="1" applyFill="1" applyBorder="1" applyAlignment="1" applyProtection="1">
      <alignment horizontal="left" vertical="center" wrapText="1"/>
      <protection locked="0"/>
    </xf>
    <xf numFmtId="0" fontId="3" fillId="0" borderId="13" xfId="0" applyFont="1" applyFill="1" applyBorder="1" applyAlignment="1" applyProtection="1">
      <alignment horizontal="left" vertical="center" wrapText="1"/>
      <protection locked="0"/>
    </xf>
    <xf numFmtId="4" fontId="3" fillId="0" borderId="13" xfId="0" applyNumberFormat="1" applyFont="1" applyFill="1" applyBorder="1" applyAlignment="1" applyProtection="1">
      <alignment horizontal="right" vertical="center" wrapText="1"/>
      <protection locked="0"/>
    </xf>
    <xf numFmtId="0" fontId="3" fillId="0" borderId="13" xfId="0" applyFont="1" applyFill="1" applyBorder="1" applyAlignment="1" applyProtection="1">
      <alignment horizontal="left" vertical="center" wrapText="1" indent="1"/>
      <protection locked="0"/>
    </xf>
    <xf numFmtId="0" fontId="3" fillId="0" borderId="13" xfId="0" applyFont="1" applyFill="1" applyBorder="1" applyAlignment="1" applyProtection="1">
      <alignment horizontal="left" vertical="center" wrapText="1" indent="2"/>
      <protection locked="0"/>
    </xf>
    <xf numFmtId="0" fontId="19" fillId="0" borderId="2" xfId="0" applyFont="1" applyFill="1" applyBorder="1" applyAlignment="1" applyProtection="1">
      <alignment horizontal="center" vertical="center"/>
      <protection locked="0"/>
    </xf>
    <xf numFmtId="0" fontId="19" fillId="0" borderId="3" xfId="0" applyFont="1" applyFill="1" applyBorder="1" applyAlignment="1" applyProtection="1">
      <alignment horizontal="center" vertical="center"/>
      <protection locked="0"/>
    </xf>
    <xf numFmtId="0" fontId="19" fillId="0" borderId="4" xfId="0" applyFont="1" applyFill="1" applyBorder="1" applyAlignment="1" applyProtection="1">
      <alignment horizontal="center" vertical="center"/>
      <protection locked="0"/>
    </xf>
    <xf numFmtId="4" fontId="3" fillId="0" borderId="13" xfId="0" applyNumberFormat="1" applyFont="1" applyFill="1" applyBorder="1" applyAlignment="1" applyProtection="1">
      <alignment horizontal="right" vertical="center"/>
    </xf>
    <xf numFmtId="4" fontId="3" fillId="0" borderId="13" xfId="0" applyNumberFormat="1" applyFont="1" applyFill="1" applyBorder="1" applyAlignment="1" applyProtection="1">
      <alignment horizontal="right" vertical="center" wrapText="1"/>
    </xf>
    <xf numFmtId="0" fontId="0" fillId="0" borderId="0" xfId="0" applyFont="1" applyBorder="1" applyAlignment="1">
      <alignment wrapText="1"/>
    </xf>
    <xf numFmtId="0" fontId="3" fillId="0" borderId="7"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protection locked="0"/>
    </xf>
    <xf numFmtId="0" fontId="19" fillId="0" borderId="7" xfId="0" applyFont="1" applyFill="1" applyBorder="1" applyAlignment="1" applyProtection="1">
      <alignment horizontal="left" vertical="center" wrapText="1"/>
    </xf>
    <xf numFmtId="0" fontId="19" fillId="0" borderId="7" xfId="0" applyFont="1" applyFill="1" applyBorder="1" applyAlignment="1" applyProtection="1">
      <alignment vertical="center"/>
    </xf>
    <xf numFmtId="0" fontId="5" fillId="0" borderId="7" xfId="0" applyFont="1" applyFill="1" applyBorder="1" applyAlignment="1" applyProtection="1">
      <alignment vertical="top"/>
      <protection locked="0"/>
    </xf>
    <xf numFmtId="0" fontId="19" fillId="0" borderId="7" xfId="0" applyFont="1" applyFill="1" applyBorder="1" applyAlignment="1" applyProtection="1">
      <alignment vertical="center" wrapText="1"/>
    </xf>
    <xf numFmtId="49" fontId="5" fillId="0" borderId="7" xfId="53" applyFont="1" applyAlignme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20" fillId="0" borderId="7" xfId="0" applyFont="1" applyBorder="1" applyAlignment="1">
      <alignment horizontal="center" vertical="center"/>
    </xf>
    <xf numFmtId="0" fontId="20" fillId="0" borderId="1" xfId="0" applyFont="1" applyBorder="1" applyAlignment="1">
      <alignment horizontal="center" vertical="center" wrapText="1"/>
    </xf>
    <xf numFmtId="0" fontId="5" fillId="0" borderId="7"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left" vertical="top" wrapText="1"/>
      <protection locked="0"/>
    </xf>
    <xf numFmtId="178" fontId="5" fillId="0" borderId="7" xfId="54" applyFont="1">
      <alignment horizontal="right" vertical="center"/>
    </xf>
    <xf numFmtId="0" fontId="19"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xf>
    <xf numFmtId="0" fontId="5" fillId="0" borderId="4" xfId="0" applyFont="1" applyFill="1" applyBorder="1" applyAlignment="1" applyProtection="1">
      <alignment horizontal="left" vertical="center"/>
    </xf>
    <xf numFmtId="4" fontId="3" fillId="0" borderId="7" xfId="0" applyNumberFormat="1" applyFont="1" applyFill="1" applyBorder="1" applyAlignment="1" applyProtection="1">
      <alignment horizontal="right" vertical="center" wrapText="1"/>
    </xf>
    <xf numFmtId="4" fontId="3" fillId="0" borderId="7" xfId="0" applyNumberFormat="1" applyFont="1" applyFill="1" applyBorder="1" applyAlignment="1" applyProtection="1">
      <alignment horizontal="right" vertical="center"/>
    </xf>
    <xf numFmtId="0" fontId="0" fillId="0" borderId="0" xfId="0" applyFont="1" applyBorder="1" applyAlignment="1">
      <alignment vertical="center"/>
    </xf>
    <xf numFmtId="0" fontId="20" fillId="0" borderId="7" xfId="0" applyFont="1" applyBorder="1" applyAlignment="1">
      <alignment horizontal="center" vertical="center" wrapText="1"/>
    </xf>
    <xf numFmtId="0" fontId="21" fillId="0" borderId="7" xfId="0" applyFont="1" applyBorder="1" applyAlignment="1">
      <alignment horizontal="center" vertical="center"/>
    </xf>
    <xf numFmtId="0" fontId="5" fillId="0" borderId="7" xfId="0" applyFont="1" applyFill="1" applyBorder="1" applyAlignment="1" applyProtection="1">
      <alignment horizontal="left" vertical="center"/>
    </xf>
    <xf numFmtId="0" fontId="3" fillId="0" borderId="7" xfId="0" applyFont="1" applyFill="1" applyBorder="1" applyAlignment="1" applyProtection="1">
      <alignment horizontal="right" vertical="center"/>
      <protection locked="0"/>
    </xf>
    <xf numFmtId="0" fontId="5" fillId="0" borderId="7" xfId="0" applyFont="1" applyFill="1" applyBorder="1" applyAlignment="1" applyProtection="1">
      <alignment horizontal="left" vertical="center" indent="1"/>
    </xf>
    <xf numFmtId="0" fontId="5" fillId="0" borderId="3" xfId="0" applyFont="1" applyFill="1" applyBorder="1" applyAlignment="1" applyProtection="1">
      <alignment horizontal="left" vertical="center"/>
      <protection locked="0"/>
    </xf>
    <xf numFmtId="0" fontId="5" fillId="0" borderId="4" xfId="0" applyFont="1" applyFill="1" applyBorder="1" applyAlignment="1" applyProtection="1">
      <alignment horizontal="left" vertical="center"/>
      <protection locked="0"/>
    </xf>
    <xf numFmtId="0" fontId="1" fillId="0" borderId="0" xfId="0" applyFont="1" applyBorder="1" applyAlignment="1">
      <alignment horizontal="center" wrapText="1"/>
    </xf>
    <xf numFmtId="0" fontId="22" fillId="0" borderId="0"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2" xfId="0" applyFont="1" applyBorder="1" applyAlignment="1">
      <alignment horizontal="center" vertical="center" wrapText="1"/>
    </xf>
    <xf numFmtId="4" fontId="5" fillId="0" borderId="7" xfId="0" applyNumberFormat="1" applyFont="1" applyFill="1" applyBorder="1" applyAlignment="1" applyProtection="1">
      <alignment horizontal="right" vertical="center"/>
    </xf>
    <xf numFmtId="4" fontId="5" fillId="0" borderId="2" xfId="0" applyNumberFormat="1" applyFont="1" applyFill="1" applyBorder="1" applyAlignment="1" applyProtection="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5" fillId="0" borderId="7" xfId="0" applyNumberFormat="1" applyFont="1" applyFill="1" applyBorder="1" applyAlignment="1" applyProtection="1">
      <alignment horizontal="right" vertical="center" wrapText="1"/>
    </xf>
    <xf numFmtId="0" fontId="3" fillId="0" borderId="7" xfId="0" applyFont="1" applyFill="1" applyBorder="1" applyAlignment="1" applyProtection="1">
      <alignment horizontal="left" vertical="center" wrapText="1" indent="1"/>
    </xf>
    <xf numFmtId="0" fontId="3" fillId="0" borderId="7" xfId="0" applyFont="1" applyFill="1" applyBorder="1" applyAlignment="1" applyProtection="1">
      <alignment horizontal="left" vertical="center" wrapText="1" indent="2"/>
    </xf>
    <xf numFmtId="0" fontId="19" fillId="0" borderId="2" xfId="0" applyFont="1" applyFill="1" applyBorder="1" applyAlignment="1" applyProtection="1">
      <alignment horizontal="center" vertical="center"/>
    </xf>
    <xf numFmtId="0" fontId="19" fillId="0" borderId="4" xfId="0" applyFont="1" applyFill="1" applyBorder="1" applyAlignment="1" applyProtection="1">
      <alignment horizontal="center" vertical="center"/>
    </xf>
    <xf numFmtId="4" fontId="5" fillId="0" borderId="7" xfId="0" applyNumberFormat="1" applyFont="1" applyFill="1" applyBorder="1" applyAlignment="1" applyProtection="1">
      <alignment horizontal="right" vertical="center" wrapText="1"/>
      <protection locked="0"/>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18" fillId="0" borderId="7" xfId="0" applyFont="1" applyBorder="1" applyAlignment="1">
      <alignment vertical="center"/>
    </xf>
    <xf numFmtId="49" fontId="18" fillId="0" borderId="7" xfId="53" applyNumberFormat="1" applyFont="1" applyBorder="1">
      <alignment horizontal="left" vertical="center" wrapText="1"/>
    </xf>
    <xf numFmtId="0" fontId="5" fillId="0" borderId="7" xfId="0" applyFont="1" applyBorder="1" applyAlignment="1">
      <alignment vertical="center"/>
    </xf>
    <xf numFmtId="49" fontId="5" fillId="0" borderId="7" xfId="53" applyNumberFormat="1" applyFont="1" applyBorder="1">
      <alignment horizontal="left" vertical="center" wrapText="1"/>
    </xf>
    <xf numFmtId="0" fontId="3" fillId="0" borderId="7" xfId="0" applyFont="1" applyBorder="1" applyAlignment="1">
      <alignment vertical="center"/>
    </xf>
    <xf numFmtId="4" fontId="18"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5" fillId="0" borderId="7" xfId="0" applyFont="1" applyBorder="1" applyAlignment="1">
      <alignment horizontal="left" vertical="center"/>
    </xf>
    <xf numFmtId="0" fontId="18"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8" fillId="0" borderId="7" xfId="0" applyFont="1" applyBorder="1" applyAlignment="1">
      <alignment horizontal="center" vertical="center"/>
    </xf>
    <xf numFmtId="0" fontId="1" fillId="0" borderId="1" xfId="0" applyFont="1" applyBorder="1" applyAlignment="1">
      <alignment horizontal="center" vertical="center" wrapText="1"/>
    </xf>
    <xf numFmtId="0" fontId="3" fillId="0" borderId="7" xfId="0" applyFont="1" applyFill="1" applyBorder="1" applyAlignment="1" applyProtection="1">
      <alignment vertical="center"/>
    </xf>
    <xf numFmtId="0" fontId="19" fillId="0" borderId="4" xfId="0" applyFont="1" applyFill="1" applyBorder="1" applyAlignment="1" applyProtection="1">
      <alignment horizontal="center" vertical="center" wrapText="1"/>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6"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19"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178" fontId="5" fillId="0" borderId="7" xfId="54" applyNumberFormat="1" applyFont="1" applyBorder="1">
      <alignment horizontal="right" vertical="center"/>
    </xf>
    <xf numFmtId="0" fontId="6" fillId="0" borderId="0" xfId="0" applyFont="1" applyBorder="1" applyAlignment="1">
      <alignment horizontal="center" vertical="top"/>
    </xf>
    <xf numFmtId="0" fontId="3" fillId="0" borderId="6" xfId="0" applyFont="1" applyBorder="1" applyAlignment="1">
      <alignment horizontal="left" vertical="center"/>
    </xf>
    <xf numFmtId="0" fontId="18" fillId="0" borderId="6" xfId="0" applyFont="1" applyBorder="1" applyAlignment="1">
      <alignment horizontal="center"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178" fontId="18" fillId="0" borderId="7" xfId="0" applyNumberFormat="1" applyFont="1" applyBorder="1" applyAlignment="1">
      <alignment horizontal="right" vertical="center"/>
    </xf>
    <xf numFmtId="0" fontId="5" fillId="0" borderId="6" xfId="0" applyFont="1" applyBorder="1" applyAlignment="1">
      <alignment horizontal="left" vertical="center"/>
    </xf>
    <xf numFmtId="0" fontId="18" fillId="0" borderId="6" xfId="0" applyFont="1" applyBorder="1" applyAlignment="1" applyProtection="1">
      <alignment horizontal="center" vertical="center"/>
      <protection locked="0"/>
    </xf>
    <xf numFmtId="0" fontId="3" fillId="0" borderId="0" xfId="0" applyFont="1" applyBorder="1" applyAlignment="1" quotePrefix="1">
      <alignment horizontal="left" vertical="center"/>
    </xf>
    <xf numFmtId="0" fontId="3" fillId="0" borderId="0" xfId="0" applyFont="1" applyBorder="1" applyAlignment="1" applyProtection="1" quotePrefix="1">
      <alignment horizontal="left" vertical="center"/>
      <protection locked="0"/>
    </xf>
    <xf numFmtId="0" fontId="5" fillId="0" borderId="0" xfId="0" applyFont="1" applyBorder="1" applyAlignment="1" quotePrefix="1">
      <alignment horizontal="left" vertical="center"/>
    </xf>
    <xf numFmtId="0" fontId="3" fillId="0" borderId="0" xfId="0" applyFont="1" applyBorder="1" applyAlignment="1" quotePrefix="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topLeftCell="A5" workbookViewId="0">
      <selection activeCell="D34" sqref="D34"/>
    </sheetView>
  </sheetViews>
  <sheetFormatPr defaultColWidth="8" defaultRowHeight="14.25" customHeight="1" outlineLevelCol="3"/>
  <cols>
    <col min="1" max="1" width="39.575" customWidth="1"/>
    <col min="2" max="2" width="41" customWidth="1"/>
    <col min="3" max="3" width="40.425" customWidth="1"/>
    <col min="4" max="4" width="38.375" customWidth="1"/>
  </cols>
  <sheetData>
    <row r="1" ht="12" customHeight="1" spans="1:4">
      <c r="D1" s="111" t="s">
        <v>0</v>
      </c>
    </row>
    <row r="2" ht="36" customHeight="1" spans="1:4">
      <c r="A2" s="60" t="s">
        <v>1</v>
      </c>
      <c r="B2" s="221"/>
      <c r="C2" s="221"/>
      <c r="D2" s="221"/>
    </row>
    <row r="3" ht="21" customHeight="1" spans="1:4">
      <c r="A3" s="229" t="s">
        <v>2</v>
      </c>
      <c r="B3" s="110"/>
      <c r="C3" s="183"/>
      <c r="D3" s="109" t="s">
        <v>3</v>
      </c>
    </row>
    <row r="4" ht="19.5" customHeight="1" spans="1:4">
      <c r="A4" s="11" t="s">
        <v>4</v>
      </c>
      <c r="B4" s="13"/>
      <c r="C4" s="11" t="s">
        <v>5</v>
      </c>
      <c r="D4" s="13"/>
    </row>
    <row r="5" ht="19.5" customHeight="1" spans="1:4">
      <c r="A5" s="16" t="s">
        <v>6</v>
      </c>
      <c r="B5" s="16" t="s">
        <v>7</v>
      </c>
      <c r="C5" s="16" t="s">
        <v>8</v>
      </c>
      <c r="D5" s="16" t="s">
        <v>7</v>
      </c>
    </row>
    <row r="6" ht="19.5" customHeight="1" spans="1:4">
      <c r="A6" s="19"/>
      <c r="B6" s="19"/>
      <c r="C6" s="19"/>
      <c r="D6" s="19"/>
    </row>
    <row r="7" ht="25.4" customHeight="1" spans="1:4">
      <c r="A7" s="194" t="s">
        <v>9</v>
      </c>
      <c r="B7" s="191">
        <v>4871954.39</v>
      </c>
      <c r="C7" s="188" t="s">
        <v>10</v>
      </c>
      <c r="D7" s="191">
        <v>3789989.61</v>
      </c>
    </row>
    <row r="8" ht="25.4" customHeight="1" spans="1:4">
      <c r="A8" s="194" t="s">
        <v>11</v>
      </c>
      <c r="B8" s="191"/>
      <c r="C8" s="188" t="s">
        <v>12</v>
      </c>
      <c r="D8" s="191"/>
    </row>
    <row r="9" ht="25.4" customHeight="1" spans="1:4">
      <c r="A9" s="194" t="s">
        <v>13</v>
      </c>
      <c r="B9" s="191"/>
      <c r="C9" s="188" t="s">
        <v>14</v>
      </c>
      <c r="D9" s="191"/>
    </row>
    <row r="10" ht="25.4" customHeight="1" spans="1:4">
      <c r="A10" s="194" t="s">
        <v>15</v>
      </c>
      <c r="B10" s="103"/>
      <c r="C10" s="188" t="s">
        <v>16</v>
      </c>
      <c r="D10" s="191"/>
    </row>
    <row r="11" ht="25.4" customHeight="1" spans="1:4">
      <c r="A11" s="194" t="s">
        <v>17</v>
      </c>
      <c r="B11" s="191"/>
      <c r="C11" s="188" t="s">
        <v>18</v>
      </c>
      <c r="D11" s="191"/>
    </row>
    <row r="12" ht="25.4" customHeight="1" spans="1:4">
      <c r="A12" s="194" t="s">
        <v>19</v>
      </c>
      <c r="B12" s="103"/>
      <c r="C12" s="188" t="s">
        <v>20</v>
      </c>
      <c r="D12" s="191"/>
    </row>
    <row r="13" ht="25.4" customHeight="1" spans="1:4">
      <c r="A13" s="194" t="s">
        <v>21</v>
      </c>
      <c r="B13" s="103"/>
      <c r="C13" s="188" t="s">
        <v>22</v>
      </c>
      <c r="D13" s="191"/>
    </row>
    <row r="14" ht="25.4" customHeight="1" spans="1:4">
      <c r="A14" s="194" t="s">
        <v>23</v>
      </c>
      <c r="B14" s="103"/>
      <c r="C14" s="188" t="s">
        <v>24</v>
      </c>
      <c r="D14" s="191">
        <v>429209.28</v>
      </c>
    </row>
    <row r="15" ht="25.4" customHeight="1" spans="1:4">
      <c r="A15" s="222" t="s">
        <v>25</v>
      </c>
      <c r="B15" s="103"/>
      <c r="C15" s="188" t="s">
        <v>26</v>
      </c>
      <c r="D15" s="191">
        <v>316359.74</v>
      </c>
    </row>
    <row r="16" ht="25.4" customHeight="1" spans="1:4">
      <c r="A16" s="222" t="s">
        <v>27</v>
      </c>
      <c r="B16" s="191"/>
      <c r="C16" s="188" t="s">
        <v>28</v>
      </c>
      <c r="D16" s="191"/>
    </row>
    <row r="17" ht="25.4" customHeight="1" spans="1:4">
      <c r="A17" s="222"/>
      <c r="B17" s="191"/>
      <c r="C17" s="188" t="s">
        <v>29</v>
      </c>
      <c r="D17" s="191"/>
    </row>
    <row r="18" ht="25.4" customHeight="1" spans="1:4">
      <c r="A18" s="222"/>
      <c r="B18" s="191"/>
      <c r="C18" s="188" t="s">
        <v>30</v>
      </c>
      <c r="D18" s="191">
        <v>100000</v>
      </c>
    </row>
    <row r="19" ht="25.4" customHeight="1" spans="1:4">
      <c r="A19" s="222"/>
      <c r="B19" s="191"/>
      <c r="C19" s="188" t="s">
        <v>31</v>
      </c>
      <c r="D19" s="191"/>
    </row>
    <row r="20" ht="25.4" customHeight="1" spans="1:4">
      <c r="A20" s="222"/>
      <c r="B20" s="191"/>
      <c r="C20" s="188" t="s">
        <v>32</v>
      </c>
      <c r="D20" s="191"/>
    </row>
    <row r="21" ht="25.4" customHeight="1" spans="1:4">
      <c r="A21" s="222"/>
      <c r="B21" s="191"/>
      <c r="C21" s="188" t="s">
        <v>33</v>
      </c>
      <c r="D21" s="191"/>
    </row>
    <row r="22" ht="25.4" customHeight="1" spans="1:4">
      <c r="A22" s="222"/>
      <c r="B22" s="191"/>
      <c r="C22" s="188" t="s">
        <v>34</v>
      </c>
      <c r="D22" s="191"/>
    </row>
    <row r="23" ht="25.4" customHeight="1" spans="1:4">
      <c r="A23" s="222"/>
      <c r="B23" s="191"/>
      <c r="C23" s="188" t="s">
        <v>35</v>
      </c>
      <c r="D23" s="191"/>
    </row>
    <row r="24" ht="25.4" customHeight="1" spans="1:4">
      <c r="A24" s="222"/>
      <c r="B24" s="191"/>
      <c r="C24" s="188" t="s">
        <v>36</v>
      </c>
      <c r="D24" s="191"/>
    </row>
    <row r="25" ht="25.4" customHeight="1" spans="1:4">
      <c r="A25" s="222"/>
      <c r="B25" s="191"/>
      <c r="C25" s="188" t="s">
        <v>37</v>
      </c>
      <c r="D25" s="191">
        <v>336395.76</v>
      </c>
    </row>
    <row r="26" ht="25.4" customHeight="1" spans="1:4">
      <c r="A26" s="222"/>
      <c r="B26" s="191"/>
      <c r="C26" s="188" t="s">
        <v>38</v>
      </c>
      <c r="D26" s="191"/>
    </row>
    <row r="27" ht="25.4" customHeight="1" spans="1:4">
      <c r="A27" s="222"/>
      <c r="B27" s="191"/>
      <c r="C27" s="188" t="s">
        <v>39</v>
      </c>
      <c r="D27" s="191"/>
    </row>
    <row r="28" ht="25.4" customHeight="1" spans="1:4">
      <c r="A28" s="222"/>
      <c r="B28" s="191"/>
      <c r="C28" s="188" t="s">
        <v>40</v>
      </c>
      <c r="D28" s="191"/>
    </row>
    <row r="29" ht="25.4" customHeight="1" spans="1:4">
      <c r="A29" s="222"/>
      <c r="B29" s="191"/>
      <c r="C29" s="188" t="s">
        <v>41</v>
      </c>
      <c r="D29" s="191"/>
    </row>
    <row r="30" ht="25.4" customHeight="1" spans="1:4">
      <c r="A30" s="222"/>
      <c r="B30" s="191"/>
      <c r="C30" s="188" t="s">
        <v>42</v>
      </c>
      <c r="D30" s="191"/>
    </row>
    <row r="31" ht="25.4" customHeight="1" spans="1:4">
      <c r="A31" s="222"/>
      <c r="B31" s="191"/>
      <c r="C31" s="188" t="s">
        <v>43</v>
      </c>
      <c r="D31" s="191"/>
    </row>
    <row r="32" ht="25.4" customHeight="1" spans="1:4">
      <c r="A32" s="222"/>
      <c r="B32" s="191"/>
      <c r="C32" s="188" t="s">
        <v>44</v>
      </c>
      <c r="D32" s="191"/>
    </row>
    <row r="33" ht="25.4" customHeight="1" spans="1:4">
      <c r="A33" s="222"/>
      <c r="B33" s="191"/>
      <c r="C33" s="188" t="s">
        <v>45</v>
      </c>
      <c r="D33" s="191"/>
    </row>
    <row r="34" ht="25.4" customHeight="1" spans="1:4">
      <c r="A34" s="223" t="s">
        <v>46</v>
      </c>
      <c r="B34" s="190">
        <v>4871954.39</v>
      </c>
      <c r="C34" s="195" t="s">
        <v>47</v>
      </c>
      <c r="D34" s="190">
        <v>4971954.39</v>
      </c>
    </row>
    <row r="35" ht="25.4" customHeight="1" spans="1:4">
      <c r="A35" s="224" t="s">
        <v>48</v>
      </c>
      <c r="B35" s="190">
        <v>100000</v>
      </c>
      <c r="C35" s="225" t="s">
        <v>49</v>
      </c>
      <c r="D35" s="226"/>
    </row>
    <row r="36" ht="25.4" customHeight="1" spans="1:4">
      <c r="A36" s="227" t="s">
        <v>50</v>
      </c>
      <c r="B36" s="191">
        <v>100000</v>
      </c>
      <c r="C36" s="192" t="s">
        <v>50</v>
      </c>
      <c r="D36" s="103"/>
    </row>
    <row r="37" ht="25.4" customHeight="1" spans="1:4">
      <c r="A37" s="227" t="s">
        <v>51</v>
      </c>
      <c r="B37" s="191"/>
      <c r="C37" s="192" t="s">
        <v>52</v>
      </c>
      <c r="D37" s="103"/>
    </row>
    <row r="38" ht="25.4" customHeight="1" spans="1:4">
      <c r="A38" s="228" t="s">
        <v>53</v>
      </c>
      <c r="B38" s="190">
        <v>4971954.39</v>
      </c>
      <c r="C38" s="195" t="s">
        <v>54</v>
      </c>
      <c r="D38" s="108">
        <v>4971954.39</v>
      </c>
    </row>
  </sheetData>
  <mergeCells count="7">
    <mergeCell ref="A2:D2"/>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F33" sqref="F33"/>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121" t="s">
        <v>421</v>
      </c>
    </row>
    <row r="2" ht="28.5" customHeight="1" spans="1:6">
      <c r="A2" s="28" t="s">
        <v>422</v>
      </c>
      <c r="B2" s="28"/>
      <c r="C2" s="28"/>
      <c r="D2" s="28"/>
      <c r="E2" s="28"/>
      <c r="F2" s="28"/>
    </row>
    <row r="3" ht="15" customHeight="1" spans="1:6">
      <c r="A3" s="122" t="s">
        <v>2</v>
      </c>
      <c r="B3" s="123"/>
      <c r="C3" s="123"/>
      <c r="D3" s="72"/>
      <c r="E3" s="72"/>
      <c r="F3" s="124" t="s">
        <v>3</v>
      </c>
    </row>
    <row r="4" ht="18.75" customHeight="1" spans="1:6">
      <c r="A4" s="10" t="s">
        <v>191</v>
      </c>
      <c r="B4" s="10" t="s">
        <v>77</v>
      </c>
      <c r="C4" s="10" t="s">
        <v>78</v>
      </c>
      <c r="D4" s="16" t="s">
        <v>423</v>
      </c>
      <c r="E4" s="125"/>
      <c r="F4" s="125"/>
    </row>
    <row r="5" ht="30" customHeight="1" spans="1:6">
      <c r="A5" s="19"/>
      <c r="B5" s="19"/>
      <c r="C5" s="19"/>
      <c r="D5" s="16" t="s">
        <v>59</v>
      </c>
      <c r="E5" s="125" t="s">
        <v>86</v>
      </c>
      <c r="F5" s="125" t="s">
        <v>87</v>
      </c>
    </row>
    <row r="6" ht="16.5" customHeight="1" spans="1:6">
      <c r="A6" s="125">
        <v>1</v>
      </c>
      <c r="B6" s="125">
        <v>2</v>
      </c>
      <c r="C6" s="125">
        <v>3</v>
      </c>
      <c r="D6" s="125">
        <v>4</v>
      </c>
      <c r="E6" s="125">
        <v>5</v>
      </c>
      <c r="F6" s="125">
        <v>6</v>
      </c>
    </row>
    <row r="7" s="1" customFormat="1" ht="22.5" customHeight="1" spans="1:6">
      <c r="A7" s="126" t="s">
        <v>74</v>
      </c>
      <c r="B7" s="127"/>
      <c r="C7" s="127"/>
      <c r="D7" s="117">
        <v>100000</v>
      </c>
      <c r="E7" s="128"/>
      <c r="F7" s="128">
        <v>100000</v>
      </c>
    </row>
    <row r="8" s="1" customFormat="1" ht="22.5" customHeight="1" spans="1:6">
      <c r="A8" s="126"/>
      <c r="B8" s="127" t="s">
        <v>107</v>
      </c>
      <c r="C8" s="127" t="s">
        <v>108</v>
      </c>
      <c r="D8" s="117">
        <v>100000</v>
      </c>
      <c r="E8" s="128"/>
      <c r="F8" s="128">
        <v>100000</v>
      </c>
    </row>
    <row r="9" s="1" customFormat="1" ht="22.5" customHeight="1" spans="1:6">
      <c r="A9" s="24"/>
      <c r="B9" s="129" t="s">
        <v>109</v>
      </c>
      <c r="C9" s="129" t="s">
        <v>424</v>
      </c>
      <c r="D9" s="117">
        <v>100000</v>
      </c>
      <c r="E9" s="128"/>
      <c r="F9" s="128">
        <v>100000</v>
      </c>
    </row>
    <row r="10" s="1" customFormat="1" ht="22.5" customHeight="1" spans="1:6">
      <c r="A10" s="24"/>
      <c r="B10" s="130" t="s">
        <v>110</v>
      </c>
      <c r="C10" s="130" t="s">
        <v>284</v>
      </c>
      <c r="D10" s="117">
        <v>100000</v>
      </c>
      <c r="E10" s="128"/>
      <c r="F10" s="128">
        <v>100000</v>
      </c>
    </row>
    <row r="11" s="1" customFormat="1" ht="22.5" customHeight="1" spans="1:6">
      <c r="A11" s="131" t="s">
        <v>115</v>
      </c>
      <c r="B11" s="132" t="s">
        <v>115</v>
      </c>
      <c r="C11" s="133" t="s">
        <v>115</v>
      </c>
      <c r="D11" s="134">
        <v>100000</v>
      </c>
      <c r="E11" s="135"/>
      <c r="F11" s="135">
        <v>100000</v>
      </c>
    </row>
  </sheetData>
  <mergeCells count="6">
    <mergeCell ref="A2:F2"/>
    <mergeCell ref="D4:F4"/>
    <mergeCell ref="A11:C11"/>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workbookViewId="0">
      <selection activeCell="G9" sqref="G9:G11"/>
    </sheetView>
  </sheetViews>
  <sheetFormatPr defaultColWidth="10.3833333333333" defaultRowHeight="14.25" customHeight="1"/>
  <cols>
    <col min="1" max="16384" width="10.3833333333333" customWidth="1"/>
  </cols>
  <sheetData>
    <row r="1" ht="13.5" customHeight="1" spans="1:17">
      <c r="O1" s="59"/>
      <c r="P1" s="59"/>
      <c r="Q1" s="109" t="s">
        <v>425</v>
      </c>
    </row>
    <row r="2" ht="27.75" customHeight="1" spans="1:17">
      <c r="A2" s="69" t="s">
        <v>426</v>
      </c>
      <c r="B2" s="28"/>
      <c r="C2" s="28"/>
      <c r="D2" s="28"/>
      <c r="E2" s="28"/>
      <c r="F2" s="28"/>
      <c r="G2" s="28"/>
      <c r="H2" s="28"/>
      <c r="I2" s="28"/>
      <c r="J2" s="28"/>
      <c r="K2" s="61"/>
      <c r="L2" s="28"/>
      <c r="M2" s="28"/>
      <c r="N2" s="28"/>
      <c r="O2" s="61"/>
      <c r="P2" s="61"/>
      <c r="Q2" s="28"/>
    </row>
    <row r="3" ht="18.75" customHeight="1" spans="1:17">
      <c r="A3" s="229" t="s">
        <v>2</v>
      </c>
      <c r="B3" s="7"/>
      <c r="C3" s="7"/>
      <c r="D3" s="7"/>
      <c r="E3" s="7"/>
      <c r="F3" s="7"/>
      <c r="G3" s="7"/>
      <c r="H3" s="7"/>
      <c r="I3" s="7"/>
      <c r="J3" s="7"/>
      <c r="O3" s="86"/>
      <c r="P3" s="86"/>
      <c r="Q3" s="111" t="s">
        <v>182</v>
      </c>
    </row>
    <row r="4" ht="15.75" customHeight="1" spans="1:17">
      <c r="A4" s="10" t="s">
        <v>427</v>
      </c>
      <c r="B4" s="88" t="s">
        <v>428</v>
      </c>
      <c r="C4" s="88" t="s">
        <v>429</v>
      </c>
      <c r="D4" s="88" t="s">
        <v>430</v>
      </c>
      <c r="E4" s="88" t="s">
        <v>431</v>
      </c>
      <c r="F4" s="88" t="s">
        <v>432</v>
      </c>
      <c r="G4" s="77" t="s">
        <v>198</v>
      </c>
      <c r="H4" s="77"/>
      <c r="I4" s="77"/>
      <c r="J4" s="77"/>
      <c r="K4" s="89"/>
      <c r="L4" s="77"/>
      <c r="M4" s="77"/>
      <c r="N4" s="77"/>
      <c r="O4" s="90"/>
      <c r="P4" s="89"/>
      <c r="Q4" s="91"/>
    </row>
    <row r="5" ht="17.25" customHeight="1" spans="1:17">
      <c r="A5" s="15"/>
      <c r="B5" s="92"/>
      <c r="C5" s="92"/>
      <c r="D5" s="92"/>
      <c r="E5" s="92"/>
      <c r="F5" s="92"/>
      <c r="G5" s="92" t="s">
        <v>59</v>
      </c>
      <c r="H5" s="92" t="s">
        <v>62</v>
      </c>
      <c r="I5" s="92" t="s">
        <v>433</v>
      </c>
      <c r="J5" s="92" t="s">
        <v>434</v>
      </c>
      <c r="K5" s="93" t="s">
        <v>435</v>
      </c>
      <c r="L5" s="94" t="s">
        <v>436</v>
      </c>
      <c r="M5" s="94"/>
      <c r="N5" s="94"/>
      <c r="O5" s="95"/>
      <c r="P5" s="96"/>
      <c r="Q5" s="97"/>
    </row>
    <row r="6" ht="54" customHeight="1" spans="1:17">
      <c r="A6" s="18"/>
      <c r="B6" s="97"/>
      <c r="C6" s="97"/>
      <c r="D6" s="97"/>
      <c r="E6" s="97"/>
      <c r="F6" s="97"/>
      <c r="G6" s="97"/>
      <c r="H6" s="97" t="s">
        <v>61</v>
      </c>
      <c r="I6" s="97"/>
      <c r="J6" s="97"/>
      <c r="K6" s="98"/>
      <c r="L6" s="97" t="s">
        <v>61</v>
      </c>
      <c r="M6" s="97" t="s">
        <v>72</v>
      </c>
      <c r="N6" s="97" t="s">
        <v>205</v>
      </c>
      <c r="O6" s="99" t="s">
        <v>68</v>
      </c>
      <c r="P6" s="98" t="s">
        <v>69</v>
      </c>
      <c r="Q6" s="97" t="s">
        <v>70</v>
      </c>
    </row>
    <row r="7" ht="15" customHeight="1" spans="1:17">
      <c r="A7" s="19">
        <v>1</v>
      </c>
      <c r="B7" s="112">
        <v>2</v>
      </c>
      <c r="C7" s="112">
        <v>3</v>
      </c>
      <c r="D7" s="112">
        <v>4</v>
      </c>
      <c r="E7" s="112">
        <v>5</v>
      </c>
      <c r="F7" s="112">
        <v>6</v>
      </c>
      <c r="G7" s="113">
        <v>7</v>
      </c>
      <c r="H7" s="113">
        <v>8</v>
      </c>
      <c r="I7" s="113">
        <v>9</v>
      </c>
      <c r="J7" s="113">
        <v>10</v>
      </c>
      <c r="K7" s="113">
        <v>11</v>
      </c>
      <c r="L7" s="113">
        <v>12</v>
      </c>
      <c r="M7" s="113">
        <v>13</v>
      </c>
      <c r="N7" s="113">
        <v>14</v>
      </c>
      <c r="O7" s="113">
        <v>15</v>
      </c>
      <c r="P7" s="113">
        <v>16</v>
      </c>
      <c r="Q7" s="113">
        <v>17</v>
      </c>
    </row>
    <row r="8" s="1" customFormat="1" ht="22.5" customHeight="1" spans="1:17">
      <c r="A8" s="114" t="s">
        <v>74</v>
      </c>
      <c r="B8" s="115"/>
      <c r="C8" s="115"/>
      <c r="D8" s="115"/>
      <c r="E8" s="116"/>
      <c r="F8" s="117"/>
      <c r="G8" s="117"/>
      <c r="H8" s="117"/>
      <c r="I8" s="117"/>
      <c r="J8" s="117"/>
      <c r="K8" s="117"/>
      <c r="L8" s="117"/>
      <c r="M8" s="117"/>
      <c r="N8" s="117"/>
      <c r="O8" s="118"/>
      <c r="P8" s="117"/>
      <c r="Q8" s="117"/>
    </row>
    <row r="9" s="1" customFormat="1" ht="22.5" customHeight="1" spans="1:17">
      <c r="A9" s="114" t="str">
        <f t="shared" ref="A9:A11" si="0">"    "&amp;"公务用车运行维护费"</f>
        <v>    公务用车运行维护费</v>
      </c>
      <c r="B9" s="115" t="s">
        <v>437</v>
      </c>
      <c r="C9" s="115" t="s">
        <v>438</v>
      </c>
      <c r="D9" s="115" t="s">
        <v>439</v>
      </c>
      <c r="E9" s="116">
        <v>1</v>
      </c>
      <c r="F9" s="117"/>
      <c r="G9" s="117">
        <v>9000</v>
      </c>
      <c r="H9" s="117">
        <v>9000</v>
      </c>
      <c r="I9" s="117"/>
      <c r="J9" s="117"/>
      <c r="K9" s="117"/>
      <c r="L9" s="117"/>
      <c r="M9" s="117"/>
      <c r="N9" s="117"/>
      <c r="O9" s="118"/>
      <c r="P9" s="117"/>
      <c r="Q9" s="117"/>
    </row>
    <row r="10" s="1" customFormat="1" ht="22.5" customHeight="1" spans="1:17">
      <c r="A10" s="114" t="str">
        <f t="shared" si="0"/>
        <v>    公务用车运行维护费</v>
      </c>
      <c r="B10" s="115" t="s">
        <v>440</v>
      </c>
      <c r="C10" s="115" t="s">
        <v>441</v>
      </c>
      <c r="D10" s="115" t="s">
        <v>439</v>
      </c>
      <c r="E10" s="116">
        <v>1</v>
      </c>
      <c r="F10" s="117"/>
      <c r="G10" s="117">
        <v>8000</v>
      </c>
      <c r="H10" s="117">
        <v>8000</v>
      </c>
      <c r="I10" s="117"/>
      <c r="J10" s="117"/>
      <c r="K10" s="117"/>
      <c r="L10" s="117"/>
      <c r="M10" s="117"/>
      <c r="N10" s="117"/>
      <c r="O10" s="118"/>
      <c r="P10" s="117"/>
      <c r="Q10" s="117"/>
    </row>
    <row r="11" s="1" customFormat="1" ht="22.5" customHeight="1" spans="1:17">
      <c r="A11" s="114" t="str">
        <f t="shared" si="0"/>
        <v>    公务用车运行维护费</v>
      </c>
      <c r="B11" s="115" t="s">
        <v>442</v>
      </c>
      <c r="C11" s="115" t="s">
        <v>443</v>
      </c>
      <c r="D11" s="115" t="s">
        <v>384</v>
      </c>
      <c r="E11" s="116">
        <v>1</v>
      </c>
      <c r="F11" s="117"/>
      <c r="G11" s="117">
        <v>6000</v>
      </c>
      <c r="H11" s="117">
        <v>6000</v>
      </c>
      <c r="I11" s="117"/>
      <c r="J11" s="117"/>
      <c r="K11" s="117"/>
      <c r="L11" s="117"/>
      <c r="M11" s="117"/>
      <c r="N11" s="117"/>
      <c r="O11" s="118"/>
      <c r="P11" s="117"/>
      <c r="Q11" s="117"/>
    </row>
    <row r="12" s="1" customFormat="1" ht="22.5" customHeight="1" spans="1:17">
      <c r="A12" s="114" t="str">
        <f t="shared" ref="A12:A16" si="1">"    "&amp;"信访工作专项资金"</f>
        <v>    信访工作专项资金</v>
      </c>
      <c r="B12" s="115" t="s">
        <v>444</v>
      </c>
      <c r="C12" s="115" t="s">
        <v>445</v>
      </c>
      <c r="D12" s="115" t="s">
        <v>446</v>
      </c>
      <c r="E12" s="116">
        <v>6</v>
      </c>
      <c r="F12" s="117"/>
      <c r="G12" s="117">
        <v>12900</v>
      </c>
      <c r="H12" s="117">
        <v>12900</v>
      </c>
      <c r="I12" s="117"/>
      <c r="J12" s="117"/>
      <c r="K12" s="117"/>
      <c r="L12" s="117"/>
      <c r="M12" s="117"/>
      <c r="N12" s="117"/>
      <c r="O12" s="118"/>
      <c r="P12" s="117"/>
      <c r="Q12" s="117"/>
    </row>
    <row r="13" s="1" customFormat="1" ht="22.5" customHeight="1" spans="1:17">
      <c r="A13" s="114" t="str">
        <f t="shared" si="1"/>
        <v>    信访工作专项资金</v>
      </c>
      <c r="B13" s="115" t="s">
        <v>447</v>
      </c>
      <c r="C13" s="115" t="s">
        <v>448</v>
      </c>
      <c r="D13" s="115" t="s">
        <v>449</v>
      </c>
      <c r="E13" s="116">
        <v>320</v>
      </c>
      <c r="F13" s="117"/>
      <c r="G13" s="117">
        <v>8000</v>
      </c>
      <c r="H13" s="117">
        <v>8000</v>
      </c>
      <c r="I13" s="117"/>
      <c r="J13" s="117"/>
      <c r="K13" s="117"/>
      <c r="L13" s="117"/>
      <c r="M13" s="117"/>
      <c r="N13" s="117"/>
      <c r="O13" s="118"/>
      <c r="P13" s="117"/>
      <c r="Q13" s="117"/>
    </row>
    <row r="14" s="1" customFormat="1" ht="22.5" customHeight="1" spans="1:17">
      <c r="A14" s="114" t="str">
        <f t="shared" si="1"/>
        <v>    信访工作专项资金</v>
      </c>
      <c r="B14" s="115" t="s">
        <v>450</v>
      </c>
      <c r="C14" s="115" t="s">
        <v>451</v>
      </c>
      <c r="D14" s="115" t="s">
        <v>452</v>
      </c>
      <c r="E14" s="116">
        <v>4</v>
      </c>
      <c r="F14" s="117"/>
      <c r="G14" s="117">
        <v>7600</v>
      </c>
      <c r="H14" s="117">
        <v>7600</v>
      </c>
      <c r="I14" s="117"/>
      <c r="J14" s="117"/>
      <c r="K14" s="117"/>
      <c r="L14" s="117"/>
      <c r="M14" s="117"/>
      <c r="N14" s="117"/>
      <c r="O14" s="118"/>
      <c r="P14" s="117"/>
      <c r="Q14" s="117"/>
    </row>
    <row r="15" s="1" customFormat="1" ht="22.5" customHeight="1" spans="1:17">
      <c r="A15" s="114" t="str">
        <f t="shared" si="1"/>
        <v>    信访工作专项资金</v>
      </c>
      <c r="B15" s="115" t="s">
        <v>453</v>
      </c>
      <c r="C15" s="115" t="s">
        <v>454</v>
      </c>
      <c r="D15" s="115" t="s">
        <v>446</v>
      </c>
      <c r="E15" s="116">
        <v>1</v>
      </c>
      <c r="F15" s="117"/>
      <c r="G15" s="117">
        <v>2350</v>
      </c>
      <c r="H15" s="117">
        <v>2350</v>
      </c>
      <c r="I15" s="117"/>
      <c r="J15" s="117"/>
      <c r="K15" s="117"/>
      <c r="L15" s="117"/>
      <c r="M15" s="117"/>
      <c r="N15" s="117"/>
      <c r="O15" s="118"/>
      <c r="P15" s="117"/>
      <c r="Q15" s="117"/>
    </row>
    <row r="16" s="1" customFormat="1" ht="22.5" customHeight="1" spans="1:17">
      <c r="A16" s="114" t="str">
        <f t="shared" si="1"/>
        <v>    信访工作专项资金</v>
      </c>
      <c r="B16" s="115" t="s">
        <v>455</v>
      </c>
      <c r="C16" s="115" t="s">
        <v>456</v>
      </c>
      <c r="D16" s="115" t="s">
        <v>390</v>
      </c>
      <c r="E16" s="116">
        <v>3</v>
      </c>
      <c r="F16" s="117"/>
      <c r="G16" s="117">
        <v>2550</v>
      </c>
      <c r="H16" s="117">
        <v>2550</v>
      </c>
      <c r="I16" s="117"/>
      <c r="J16" s="117"/>
      <c r="K16" s="117"/>
      <c r="L16" s="117"/>
      <c r="M16" s="117"/>
      <c r="N16" s="117"/>
      <c r="O16" s="118"/>
      <c r="P16" s="117"/>
      <c r="Q16" s="117"/>
    </row>
    <row r="17" s="1" customFormat="1" ht="22.5" customHeight="1" spans="1:17">
      <c r="A17" s="119" t="s">
        <v>115</v>
      </c>
      <c r="B17" s="120"/>
      <c r="C17" s="120"/>
      <c r="D17" s="120"/>
      <c r="E17" s="116"/>
      <c r="F17" s="117"/>
      <c r="G17" s="117">
        <v>56400</v>
      </c>
      <c r="H17" s="117">
        <v>56400</v>
      </c>
      <c r="I17" s="117"/>
      <c r="J17" s="117"/>
      <c r="K17" s="117"/>
      <c r="L17" s="117"/>
      <c r="M17" s="117"/>
      <c r="N17" s="117"/>
      <c r="O17" s="118"/>
      <c r="P17" s="117"/>
      <c r="Q17" s="117"/>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8"/>
  <sheetViews>
    <sheetView showZeros="0" workbookViewId="0">
      <selection activeCell="A19" sqref="A19"/>
    </sheetView>
  </sheetViews>
  <sheetFormatPr defaultColWidth="10.3833333333333" defaultRowHeight="14.25" customHeight="1"/>
  <cols>
    <col min="1" max="16384" width="10.3833333333333" customWidth="1"/>
  </cols>
  <sheetData>
    <row r="1" ht="13.5" customHeight="1" spans="1:14">
      <c r="A1" s="74"/>
      <c r="B1" s="74"/>
      <c r="C1" s="74"/>
      <c r="D1" s="74"/>
      <c r="E1" s="74"/>
      <c r="F1" s="74"/>
      <c r="G1" s="74"/>
      <c r="H1" s="83"/>
      <c r="I1" s="74"/>
      <c r="J1" s="74"/>
      <c r="K1" s="74"/>
      <c r="L1" s="59"/>
      <c r="M1" s="68"/>
      <c r="N1" s="84" t="s">
        <v>457</v>
      </c>
    </row>
    <row r="2" ht="27.75" customHeight="1" spans="1:14">
      <c r="A2" s="69" t="s">
        <v>458</v>
      </c>
      <c r="B2" s="70"/>
      <c r="C2" s="70"/>
      <c r="D2" s="70"/>
      <c r="E2" s="70"/>
      <c r="F2" s="70"/>
      <c r="G2" s="70"/>
      <c r="H2" s="85"/>
      <c r="I2" s="70"/>
      <c r="J2" s="70"/>
      <c r="K2" s="70"/>
      <c r="L2" s="61"/>
      <c r="M2" s="85"/>
      <c r="N2" s="70"/>
    </row>
    <row r="3" ht="18.75" customHeight="1" spans="1:14">
      <c r="A3" s="232" t="s">
        <v>2</v>
      </c>
      <c r="B3" s="72"/>
      <c r="C3" s="72"/>
      <c r="D3" s="72"/>
      <c r="E3" s="72"/>
      <c r="F3" s="72"/>
      <c r="G3" s="72"/>
      <c r="H3" s="83"/>
      <c r="I3" s="74"/>
      <c r="J3" s="74"/>
      <c r="K3" s="74"/>
      <c r="L3" s="86"/>
      <c r="M3" s="75"/>
      <c r="N3" s="87" t="s">
        <v>182</v>
      </c>
    </row>
    <row r="4" ht="15.75" customHeight="1" spans="1:14">
      <c r="A4" s="10" t="s">
        <v>427</v>
      </c>
      <c r="B4" s="88" t="s">
        <v>459</v>
      </c>
      <c r="C4" s="88" t="s">
        <v>460</v>
      </c>
      <c r="D4" s="77" t="s">
        <v>198</v>
      </c>
      <c r="E4" s="77"/>
      <c r="F4" s="77"/>
      <c r="G4" s="77"/>
      <c r="H4" s="89"/>
      <c r="I4" s="77"/>
      <c r="J4" s="77"/>
      <c r="K4" s="77"/>
      <c r="L4" s="90"/>
      <c r="M4" s="89"/>
      <c r="N4" s="91"/>
    </row>
    <row r="5" ht="17.25" customHeight="1" spans="1:14">
      <c r="A5" s="15"/>
      <c r="B5" s="92"/>
      <c r="C5" s="92"/>
      <c r="D5" s="92" t="s">
        <v>59</v>
      </c>
      <c r="E5" s="92" t="s">
        <v>62</v>
      </c>
      <c r="F5" s="92" t="s">
        <v>433</v>
      </c>
      <c r="G5" s="92" t="s">
        <v>434</v>
      </c>
      <c r="H5" s="93" t="s">
        <v>435</v>
      </c>
      <c r="I5" s="94" t="s">
        <v>436</v>
      </c>
      <c r="J5" s="94"/>
      <c r="K5" s="94"/>
      <c r="L5" s="95"/>
      <c r="M5" s="96"/>
      <c r="N5" s="97"/>
    </row>
    <row r="6" ht="54" customHeight="1" spans="1:14">
      <c r="A6" s="18"/>
      <c r="B6" s="97"/>
      <c r="C6" s="97"/>
      <c r="D6" s="97"/>
      <c r="E6" s="97"/>
      <c r="F6" s="97"/>
      <c r="G6" s="97"/>
      <c r="H6" s="98"/>
      <c r="I6" s="97" t="s">
        <v>61</v>
      </c>
      <c r="J6" s="97" t="s">
        <v>72</v>
      </c>
      <c r="K6" s="97" t="s">
        <v>205</v>
      </c>
      <c r="L6" s="99" t="s">
        <v>68</v>
      </c>
      <c r="M6" s="98" t="s">
        <v>69</v>
      </c>
      <c r="N6" s="97" t="s">
        <v>70</v>
      </c>
    </row>
    <row r="7" ht="15" customHeight="1" spans="1:14">
      <c r="A7" s="18">
        <v>1</v>
      </c>
      <c r="B7" s="97">
        <v>2</v>
      </c>
      <c r="C7" s="97">
        <v>3</v>
      </c>
      <c r="D7" s="98">
        <v>4</v>
      </c>
      <c r="E7" s="98">
        <v>5</v>
      </c>
      <c r="F7" s="98">
        <v>6</v>
      </c>
      <c r="G7" s="98">
        <v>7</v>
      </c>
      <c r="H7" s="98">
        <v>8</v>
      </c>
      <c r="I7" s="98">
        <v>9</v>
      </c>
      <c r="J7" s="98">
        <v>10</v>
      </c>
      <c r="K7" s="98">
        <v>11</v>
      </c>
      <c r="L7" s="98">
        <v>12</v>
      </c>
      <c r="M7" s="98">
        <v>13</v>
      </c>
      <c r="N7" s="98">
        <v>14</v>
      </c>
    </row>
    <row r="8" ht="21" customHeight="1" spans="1:14">
      <c r="A8" s="100"/>
      <c r="B8" s="101"/>
      <c r="C8" s="101"/>
      <c r="D8" s="102"/>
      <c r="E8" s="102"/>
      <c r="F8" s="102"/>
      <c r="G8" s="102"/>
      <c r="H8" s="102"/>
      <c r="I8" s="102"/>
      <c r="J8" s="102"/>
      <c r="K8" s="102"/>
      <c r="L8" s="103"/>
      <c r="M8" s="102"/>
      <c r="N8" s="102"/>
    </row>
    <row r="9" ht="21" customHeight="1" spans="1:14">
      <c r="A9" s="100"/>
      <c r="B9" s="101"/>
      <c r="C9" s="101"/>
      <c r="D9" s="102"/>
      <c r="E9" s="102"/>
      <c r="F9" s="102"/>
      <c r="G9" s="102"/>
      <c r="H9" s="102"/>
      <c r="I9" s="102"/>
      <c r="J9" s="102"/>
      <c r="K9" s="102"/>
      <c r="L9" s="103"/>
      <c r="M9" s="102"/>
      <c r="N9" s="102"/>
    </row>
    <row r="10" ht="21" customHeight="1" spans="1:14">
      <c r="A10" s="100"/>
      <c r="B10" s="101"/>
      <c r="C10" s="101"/>
      <c r="D10" s="102"/>
      <c r="E10" s="102"/>
      <c r="F10" s="102"/>
      <c r="G10" s="102"/>
      <c r="H10" s="102"/>
      <c r="I10" s="102"/>
      <c r="J10" s="102"/>
      <c r="K10" s="102"/>
      <c r="L10" s="103"/>
      <c r="M10" s="102"/>
      <c r="N10" s="102"/>
    </row>
    <row r="11" ht="21" customHeight="1" spans="1:14">
      <c r="A11" s="100"/>
      <c r="B11" s="101"/>
      <c r="C11" s="101"/>
      <c r="D11" s="102"/>
      <c r="E11" s="102"/>
      <c r="F11" s="102"/>
      <c r="G11" s="102"/>
      <c r="H11" s="102"/>
      <c r="I11" s="102"/>
      <c r="J11" s="102"/>
      <c r="K11" s="102"/>
      <c r="L11" s="103"/>
      <c r="M11" s="102"/>
      <c r="N11" s="102"/>
    </row>
    <row r="12" ht="21" customHeight="1" spans="1:14">
      <c r="A12" s="100"/>
      <c r="B12" s="101"/>
      <c r="C12" s="101"/>
      <c r="D12" s="102"/>
      <c r="E12" s="102"/>
      <c r="F12" s="102"/>
      <c r="G12" s="102"/>
      <c r="H12" s="102"/>
      <c r="I12" s="102"/>
      <c r="J12" s="102"/>
      <c r="K12" s="102"/>
      <c r="L12" s="103"/>
      <c r="M12" s="102"/>
      <c r="N12" s="102"/>
    </row>
    <row r="13" ht="21" customHeight="1" spans="1:14">
      <c r="A13" s="100"/>
      <c r="B13" s="101"/>
      <c r="C13" s="101"/>
      <c r="D13" s="102"/>
      <c r="E13" s="102"/>
      <c r="F13" s="102"/>
      <c r="G13" s="102"/>
      <c r="H13" s="102"/>
      <c r="I13" s="102"/>
      <c r="J13" s="102"/>
      <c r="K13" s="102"/>
      <c r="L13" s="103"/>
      <c r="M13" s="102"/>
      <c r="N13" s="102"/>
    </row>
    <row r="14" ht="21" customHeight="1" spans="1:14">
      <c r="A14" s="100"/>
      <c r="B14" s="101"/>
      <c r="C14" s="101"/>
      <c r="D14" s="102"/>
      <c r="E14" s="102"/>
      <c r="F14" s="102"/>
      <c r="G14" s="102"/>
      <c r="H14" s="102"/>
      <c r="I14" s="102"/>
      <c r="J14" s="102"/>
      <c r="K14" s="102"/>
      <c r="L14" s="103"/>
      <c r="M14" s="102"/>
      <c r="N14" s="102"/>
    </row>
    <row r="15" ht="21" customHeight="1" spans="1:14">
      <c r="A15" s="100"/>
      <c r="B15" s="101"/>
      <c r="C15" s="101"/>
      <c r="D15" s="102"/>
      <c r="E15" s="102"/>
      <c r="F15" s="102"/>
      <c r="G15" s="102"/>
      <c r="H15" s="102"/>
      <c r="I15" s="102"/>
      <c r="J15" s="102"/>
      <c r="K15" s="102"/>
      <c r="L15" s="103"/>
      <c r="M15" s="102"/>
      <c r="N15" s="102"/>
    </row>
    <row r="16" ht="21" customHeight="1" spans="1:14">
      <c r="A16" s="100"/>
      <c r="B16" s="101"/>
      <c r="C16" s="101"/>
      <c r="D16" s="102"/>
      <c r="E16" s="102"/>
      <c r="F16" s="102"/>
      <c r="G16" s="102"/>
      <c r="H16" s="102"/>
      <c r="I16" s="102"/>
      <c r="J16" s="102"/>
      <c r="K16" s="102"/>
      <c r="L16" s="103"/>
      <c r="M16" s="102"/>
      <c r="N16" s="102"/>
    </row>
    <row r="17" s="38" customFormat="1" ht="21" customHeight="1" spans="1:14">
      <c r="A17" s="104" t="s">
        <v>115</v>
      </c>
      <c r="B17" s="105"/>
      <c r="C17" s="106"/>
      <c r="D17" s="107"/>
      <c r="E17" s="107"/>
      <c r="F17" s="107"/>
      <c r="G17" s="107"/>
      <c r="H17" s="107"/>
      <c r="I17" s="107"/>
      <c r="J17" s="107"/>
      <c r="K17" s="107"/>
      <c r="L17" s="108"/>
      <c r="M17" s="107"/>
      <c r="N17" s="107"/>
    </row>
    <row r="18" customHeight="1" spans="1:14">
      <c r="A18" t="s">
        <v>461</v>
      </c>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4"/>
  <sheetViews>
    <sheetView showZeros="0" workbookViewId="0">
      <selection activeCell="A14" sqref="A14"/>
    </sheetView>
  </sheetViews>
  <sheetFormatPr defaultColWidth="10" defaultRowHeight="14.25" customHeight="1"/>
  <cols>
    <col min="1" max="1" width="19.1333333333333" style="66" customWidth="1"/>
    <col min="2" max="2" width="10" style="66" customWidth="1"/>
    <col min="3" max="3" width="14.8833333333333" style="66" customWidth="1"/>
    <col min="4" max="16369" width="10" style="66" customWidth="1"/>
    <col min="16370" max="16384" width="10" style="66"/>
  </cols>
  <sheetData>
    <row r="1" ht="13.5" customHeight="1" spans="1:9">
      <c r="D1" s="67"/>
      <c r="I1" s="68" t="s">
        <v>462</v>
      </c>
    </row>
    <row r="2" ht="27.75" customHeight="1" spans="1:9">
      <c r="A2" s="69" t="s">
        <v>463</v>
      </c>
      <c r="B2" s="70"/>
      <c r="C2" s="70"/>
      <c r="D2" s="70"/>
      <c r="E2" s="70"/>
      <c r="F2" s="70"/>
      <c r="G2" s="70"/>
      <c r="H2" s="70"/>
      <c r="I2" s="70"/>
    </row>
    <row r="3" ht="18" customHeight="1" spans="1:9">
      <c r="A3" s="232" t="s">
        <v>2</v>
      </c>
      <c r="B3" s="72"/>
      <c r="C3" s="72"/>
      <c r="D3" s="73"/>
      <c r="E3" s="74"/>
      <c r="F3" s="74"/>
      <c r="G3" s="74"/>
      <c r="H3" s="74"/>
      <c r="I3" s="75" t="s">
        <v>182</v>
      </c>
    </row>
    <row r="4" ht="19.5" customHeight="1" spans="1:9">
      <c r="A4" s="10" t="s">
        <v>464</v>
      </c>
      <c r="B4" s="76" t="s">
        <v>198</v>
      </c>
      <c r="C4" s="77"/>
      <c r="D4" s="77"/>
      <c r="E4" s="76" t="s">
        <v>465</v>
      </c>
      <c r="F4" s="77"/>
      <c r="G4" s="77"/>
      <c r="H4" s="77"/>
      <c r="I4" s="77"/>
    </row>
    <row r="5" ht="40.5" customHeight="1" spans="1:9">
      <c r="A5" s="18"/>
      <c r="B5" s="15" t="s">
        <v>59</v>
      </c>
      <c r="C5" s="10" t="s">
        <v>62</v>
      </c>
      <c r="D5" s="78" t="s">
        <v>466</v>
      </c>
      <c r="E5" s="62" t="s">
        <v>467</v>
      </c>
      <c r="F5" s="62" t="s">
        <v>468</v>
      </c>
      <c r="G5" s="62" t="s">
        <v>469</v>
      </c>
      <c r="H5" s="62" t="s">
        <v>470</v>
      </c>
      <c r="I5" s="62" t="s">
        <v>471</v>
      </c>
    </row>
    <row r="6" ht="19.5" customHeight="1" spans="1:9">
      <c r="A6" s="62">
        <v>1</v>
      </c>
      <c r="B6" s="62">
        <v>2</v>
      </c>
      <c r="C6" s="62">
        <v>3</v>
      </c>
      <c r="D6" s="76">
        <v>4</v>
      </c>
      <c r="E6" s="62">
        <v>5</v>
      </c>
      <c r="F6" s="62">
        <v>6</v>
      </c>
      <c r="G6" s="62">
        <v>7</v>
      </c>
      <c r="H6" s="76">
        <v>8</v>
      </c>
      <c r="I6" s="62">
        <v>24</v>
      </c>
    </row>
    <row r="7" ht="28.4" customHeight="1" spans="1:9">
      <c r="A7" s="31"/>
      <c r="B7" s="79"/>
      <c r="C7" s="79"/>
      <c r="D7" s="79"/>
      <c r="E7" s="79"/>
      <c r="F7" s="79"/>
      <c r="G7" s="79"/>
      <c r="H7" s="79"/>
      <c r="I7" s="79"/>
    </row>
    <row r="8" ht="29.9" customHeight="1" spans="1:9">
      <c r="A8" s="80"/>
      <c r="B8" s="79"/>
      <c r="C8" s="79"/>
      <c r="D8" s="79"/>
      <c r="E8" s="79"/>
      <c r="F8" s="79"/>
      <c r="G8" s="79"/>
      <c r="H8" s="79"/>
      <c r="I8" s="79"/>
    </row>
    <row r="9" ht="29.9" customHeight="1" spans="1:9">
      <c r="A9" s="81"/>
      <c r="B9" s="79"/>
      <c r="C9" s="79"/>
      <c r="D9" s="79"/>
      <c r="E9" s="79"/>
      <c r="F9" s="79"/>
      <c r="G9" s="79"/>
      <c r="H9" s="79"/>
      <c r="I9" s="82"/>
    </row>
    <row r="10" ht="29.9" customHeight="1" spans="1:9">
      <c r="A10" s="81"/>
      <c r="B10" s="79"/>
      <c r="C10" s="79"/>
      <c r="D10" s="79"/>
      <c r="E10" s="79"/>
      <c r="F10" s="79"/>
      <c r="G10" s="79"/>
      <c r="H10" s="79"/>
      <c r="I10" s="82"/>
    </row>
    <row r="11" ht="29.9" customHeight="1" spans="1:9">
      <c r="A11" s="81"/>
      <c r="B11" s="79"/>
      <c r="C11" s="79"/>
      <c r="D11" s="79"/>
      <c r="E11" s="79"/>
      <c r="F11" s="79"/>
      <c r="G11" s="79"/>
      <c r="H11" s="79"/>
      <c r="I11" s="82"/>
    </row>
    <row r="12" ht="29.9" customHeight="1" spans="1:9">
      <c r="A12" s="81"/>
      <c r="B12" s="79"/>
      <c r="C12" s="79"/>
      <c r="D12" s="79"/>
      <c r="E12" s="79"/>
      <c r="F12" s="79"/>
      <c r="G12" s="79"/>
      <c r="H12" s="79"/>
      <c r="I12" s="82"/>
    </row>
    <row r="13" ht="29.9" customHeight="1" spans="1:9">
      <c r="A13" s="81"/>
      <c r="B13" s="79"/>
      <c r="C13" s="79"/>
      <c r="D13" s="79"/>
      <c r="E13" s="79"/>
      <c r="F13" s="79"/>
      <c r="G13" s="79"/>
      <c r="H13" s="79"/>
      <c r="I13" s="82"/>
    </row>
    <row r="14" customHeight="1" spans="1:9">
      <c r="A14" t="s">
        <v>472</v>
      </c>
    </row>
  </sheetData>
  <mergeCells count="5">
    <mergeCell ref="A2:I2"/>
    <mergeCell ref="A3:H3"/>
    <mergeCell ref="B4:D4"/>
    <mergeCell ref="E4:I4"/>
    <mergeCell ref="A4:A5"/>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
  <sheetViews>
    <sheetView showZeros="0" workbookViewId="0">
      <selection activeCell="A12" sqref="A12"/>
    </sheetView>
  </sheetViews>
  <sheetFormatPr defaultColWidth="9.14166666666667" defaultRowHeight="12" customHeight="1"/>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10">
      <c r="J1" s="59" t="s">
        <v>473</v>
      </c>
    </row>
    <row r="2" ht="28.5" customHeight="1" spans="1:10">
      <c r="A2" s="60" t="s">
        <v>474</v>
      </c>
      <c r="B2" s="28"/>
      <c r="C2" s="28"/>
      <c r="D2" s="28"/>
      <c r="E2" s="28"/>
      <c r="F2" s="61"/>
      <c r="G2" s="28"/>
      <c r="H2" s="61"/>
      <c r="I2" s="61"/>
      <c r="J2" s="28"/>
    </row>
    <row r="3" ht="17.25" customHeight="1" spans="1:10">
      <c r="A3" s="230" t="s">
        <v>2</v>
      </c>
    </row>
    <row r="4" ht="44.25" customHeight="1" spans="1:10">
      <c r="A4" s="62" t="s">
        <v>299</v>
      </c>
      <c r="B4" s="62" t="s">
        <v>300</v>
      </c>
      <c r="C4" s="62" t="s">
        <v>301</v>
      </c>
      <c r="D4" s="62" t="s">
        <v>302</v>
      </c>
      <c r="E4" s="62" t="s">
        <v>303</v>
      </c>
      <c r="F4" s="63" t="s">
        <v>304</v>
      </c>
      <c r="G4" s="62" t="s">
        <v>305</v>
      </c>
      <c r="H4" s="63" t="s">
        <v>306</v>
      </c>
      <c r="I4" s="63" t="s">
        <v>307</v>
      </c>
      <c r="J4" s="62" t="s">
        <v>308</v>
      </c>
    </row>
    <row r="5" ht="14.25" customHeight="1" spans="1:10">
      <c r="A5" s="62">
        <v>1</v>
      </c>
      <c r="B5" s="62">
        <v>2</v>
      </c>
      <c r="C5" s="62">
        <v>3</v>
      </c>
      <c r="D5" s="62">
        <v>4</v>
      </c>
      <c r="E5" s="62">
        <v>5</v>
      </c>
      <c r="F5" s="63">
        <v>6</v>
      </c>
      <c r="G5" s="62">
        <v>7</v>
      </c>
      <c r="H5" s="63">
        <v>8</v>
      </c>
      <c r="I5" s="63">
        <v>9</v>
      </c>
      <c r="J5" s="62">
        <v>10</v>
      </c>
    </row>
    <row r="6" ht="42" customHeight="1" spans="1:10">
      <c r="A6" s="64"/>
      <c r="B6" s="65"/>
      <c r="C6" s="65"/>
      <c r="D6" s="65"/>
      <c r="E6" s="64"/>
      <c r="F6" s="65"/>
      <c r="G6" s="64"/>
      <c r="H6" s="65"/>
      <c r="I6" s="65"/>
      <c r="J6" s="64"/>
    </row>
    <row r="7" ht="42" customHeight="1" spans="1:10">
      <c r="A7" s="64"/>
      <c r="B7" s="65"/>
      <c r="C7" s="65"/>
      <c r="D7" s="65"/>
      <c r="E7" s="64"/>
      <c r="F7" s="65"/>
      <c r="G7" s="64"/>
      <c r="H7" s="65"/>
      <c r="I7" s="65"/>
      <c r="J7" s="64"/>
    </row>
    <row r="8" ht="42" customHeight="1" spans="1:10">
      <c r="A8" s="64"/>
      <c r="B8" s="65"/>
      <c r="C8" s="65"/>
      <c r="D8" s="65"/>
      <c r="E8" s="64"/>
      <c r="F8" s="65"/>
      <c r="G8" s="64"/>
      <c r="H8" s="65"/>
      <c r="I8" s="65"/>
      <c r="J8" s="64"/>
    </row>
    <row r="9" ht="42" customHeight="1" spans="1:10">
      <c r="A9" s="64"/>
      <c r="B9" s="65"/>
      <c r="C9" s="65"/>
      <c r="D9" s="65"/>
      <c r="E9" s="64"/>
      <c r="F9" s="65"/>
      <c r="G9" s="64"/>
      <c r="H9" s="65"/>
      <c r="I9" s="65"/>
      <c r="J9" s="64"/>
    </row>
    <row r="10" ht="42" customHeight="1" spans="1:10">
      <c r="A10" s="64"/>
      <c r="B10" s="65"/>
      <c r="C10" s="65"/>
      <c r="D10" s="65"/>
      <c r="E10" s="64"/>
      <c r="F10" s="65"/>
      <c r="G10" s="64"/>
      <c r="H10" s="65"/>
      <c r="I10" s="65"/>
      <c r="J10" s="64"/>
    </row>
    <row r="11" ht="42" customHeight="1" spans="1:10">
      <c r="A11" s="64"/>
      <c r="B11" s="65"/>
      <c r="C11" s="65"/>
      <c r="D11" s="65"/>
      <c r="E11" s="64"/>
      <c r="F11" s="65"/>
      <c r="G11" s="64"/>
      <c r="H11" s="65"/>
      <c r="I11" s="65"/>
      <c r="J11" s="64"/>
    </row>
    <row r="12" ht="28" customHeight="1" spans="1:10">
      <c r="A12" t="s">
        <v>472</v>
      </c>
    </row>
  </sheetData>
  <mergeCells count="2">
    <mergeCell ref="A2:J2"/>
    <mergeCell ref="A3:H3"/>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6"/>
  <sheetViews>
    <sheetView showZeros="0" workbookViewId="0">
      <selection activeCell="G15" sqref="G15:H15"/>
    </sheetView>
  </sheetViews>
  <sheetFormatPr defaultColWidth="20" defaultRowHeight="15" customHeight="1"/>
  <cols>
    <col min="1" max="16384" width="20" customWidth="1"/>
  </cols>
  <sheetData>
    <row r="1" ht="18.75" customHeight="1" spans="1:17">
      <c r="A1" s="40"/>
      <c r="B1" s="40"/>
      <c r="C1" s="40"/>
      <c r="D1" s="40"/>
      <c r="E1" s="40"/>
      <c r="F1" s="40"/>
      <c r="G1" s="40"/>
      <c r="H1" s="41" t="s">
        <v>475</v>
      </c>
    </row>
    <row r="2" ht="30.65" customHeight="1" spans="1:17">
      <c r="A2" s="42" t="s">
        <v>476</v>
      </c>
      <c r="B2" s="42"/>
      <c r="C2" s="42"/>
      <c r="D2" s="42"/>
      <c r="E2" s="42"/>
      <c r="F2" s="42"/>
      <c r="G2" s="42"/>
      <c r="H2" s="42"/>
    </row>
    <row r="3" ht="18.75" customHeight="1" spans="1:17">
      <c r="A3" s="40" t="s">
        <v>2</v>
      </c>
      <c r="B3" s="40"/>
      <c r="C3" s="40"/>
      <c r="D3" s="40"/>
      <c r="E3" s="40"/>
      <c r="F3" s="40"/>
      <c r="G3" s="40"/>
      <c r="H3" s="40"/>
    </row>
    <row r="4" ht="18.75" customHeight="1" spans="1:17">
      <c r="A4" s="43" t="s">
        <v>191</v>
      </c>
      <c r="B4" s="43" t="s">
        <v>477</v>
      </c>
      <c r="C4" s="43" t="s">
        <v>478</v>
      </c>
      <c r="D4" s="43" t="s">
        <v>479</v>
      </c>
      <c r="E4" s="43" t="s">
        <v>480</v>
      </c>
      <c r="F4" s="43" t="s">
        <v>481</v>
      </c>
      <c r="G4" s="43"/>
      <c r="H4" s="43"/>
    </row>
    <row r="5" ht="18.75" customHeight="1" spans="1:17">
      <c r="A5" s="43"/>
      <c r="B5" s="43"/>
      <c r="C5" s="43"/>
      <c r="D5" s="43"/>
      <c r="E5" s="43"/>
      <c r="F5" s="43" t="s">
        <v>431</v>
      </c>
      <c r="G5" s="43" t="s">
        <v>482</v>
      </c>
      <c r="H5" s="43" t="s">
        <v>483</v>
      </c>
    </row>
    <row r="6" ht="18.75" customHeight="1" spans="1:17">
      <c r="A6" s="44" t="s">
        <v>159</v>
      </c>
      <c r="B6" s="44" t="s">
        <v>160</v>
      </c>
      <c r="C6" s="44" t="s">
        <v>161</v>
      </c>
      <c r="D6" s="44" t="s">
        <v>162</v>
      </c>
      <c r="E6" s="44" t="s">
        <v>163</v>
      </c>
      <c r="F6" s="44" t="s">
        <v>164</v>
      </c>
      <c r="G6" s="44" t="s">
        <v>484</v>
      </c>
      <c r="H6" s="44" t="s">
        <v>485</v>
      </c>
    </row>
    <row r="7" s="37" customFormat="1" ht="22.5" customHeight="1" spans="1:17">
      <c r="A7" s="45" t="str">
        <f>"    "&amp;"信访工作专项资金"</f>
        <v>    信访工作专项资金</v>
      </c>
      <c r="B7" s="45" t="s">
        <v>444</v>
      </c>
      <c r="C7" s="45" t="s">
        <v>445</v>
      </c>
      <c r="D7" s="45" t="s">
        <v>446</v>
      </c>
      <c r="E7" s="46">
        <v>6</v>
      </c>
      <c r="F7" s="47"/>
      <c r="G7" s="47">
        <v>12900</v>
      </c>
      <c r="H7" s="47">
        <v>12900</v>
      </c>
      <c r="I7" s="48"/>
      <c r="J7" s="48"/>
      <c r="K7" s="48"/>
      <c r="L7" s="48"/>
      <c r="M7" s="48"/>
      <c r="N7" s="48"/>
      <c r="O7" s="49"/>
      <c r="P7" s="48"/>
      <c r="Q7" s="48"/>
    </row>
    <row r="8" s="37" customFormat="1" ht="22.5" customHeight="1" spans="1:17">
      <c r="A8" s="45" t="str">
        <f>"    "&amp;"信访工作专项资金"</f>
        <v>    信访工作专项资金</v>
      </c>
      <c r="B8" s="45" t="s">
        <v>450</v>
      </c>
      <c r="C8" s="45" t="s">
        <v>451</v>
      </c>
      <c r="D8" s="45" t="s">
        <v>452</v>
      </c>
      <c r="E8" s="46">
        <v>4</v>
      </c>
      <c r="F8" s="47"/>
      <c r="G8" s="47">
        <v>7600</v>
      </c>
      <c r="H8" s="47">
        <v>7600</v>
      </c>
      <c r="I8" s="48"/>
      <c r="J8" s="48"/>
      <c r="K8" s="48"/>
      <c r="L8" s="48"/>
      <c r="M8" s="48"/>
      <c r="N8" s="48"/>
      <c r="O8" s="49"/>
      <c r="P8" s="48"/>
      <c r="Q8" s="48"/>
    </row>
    <row r="9" s="37" customFormat="1" ht="22.5" customHeight="1" spans="1:17">
      <c r="A9" s="45" t="str">
        <f>"    "&amp;"信访工作专项资金"</f>
        <v>    信访工作专项资金</v>
      </c>
      <c r="B9" s="45" t="s">
        <v>453</v>
      </c>
      <c r="C9" s="45" t="s">
        <v>454</v>
      </c>
      <c r="D9" s="45" t="s">
        <v>446</v>
      </c>
      <c r="E9" s="46">
        <v>1</v>
      </c>
      <c r="F9" s="47"/>
      <c r="G9" s="47">
        <v>2350</v>
      </c>
      <c r="H9" s="47">
        <v>2350</v>
      </c>
      <c r="I9" s="48"/>
      <c r="J9" s="48"/>
      <c r="K9" s="48"/>
      <c r="L9" s="48"/>
      <c r="M9" s="48"/>
      <c r="N9" s="48"/>
      <c r="O9" s="49"/>
      <c r="P9" s="48"/>
      <c r="Q9" s="48"/>
    </row>
    <row r="10" s="37" customFormat="1" ht="22.5" customHeight="1" spans="1:17">
      <c r="A10" s="45" t="str">
        <f>"    "&amp;"信访工作专项资金"</f>
        <v>    信访工作专项资金</v>
      </c>
      <c r="B10" s="45" t="s">
        <v>455</v>
      </c>
      <c r="C10" s="45" t="s">
        <v>456</v>
      </c>
      <c r="D10" s="45" t="s">
        <v>390</v>
      </c>
      <c r="E10" s="46">
        <v>3</v>
      </c>
      <c r="F10" s="47"/>
      <c r="G10" s="47">
        <v>2550</v>
      </c>
      <c r="H10" s="47">
        <v>2550</v>
      </c>
      <c r="I10" s="48"/>
      <c r="J10" s="48"/>
      <c r="K10" s="48"/>
      <c r="L10" s="48"/>
      <c r="M10" s="48"/>
      <c r="N10" s="48"/>
      <c r="O10" s="49"/>
      <c r="P10" s="48"/>
      <c r="Q10" s="48"/>
    </row>
    <row r="11" ht="29.9" customHeight="1" spans="1:17">
      <c r="A11" s="50"/>
      <c r="B11" s="51"/>
      <c r="C11" s="51"/>
      <c r="D11" s="51"/>
      <c r="E11" s="43"/>
      <c r="F11" s="52"/>
      <c r="G11" s="53"/>
      <c r="H11" s="53"/>
    </row>
    <row r="12" ht="29.9" customHeight="1" spans="1:17">
      <c r="A12" s="50"/>
      <c r="B12" s="51"/>
      <c r="C12" s="51"/>
      <c r="D12" s="51"/>
      <c r="E12" s="43"/>
      <c r="F12" s="52"/>
      <c r="G12" s="53"/>
      <c r="H12" s="53"/>
    </row>
    <row r="13" ht="29.9" customHeight="1" spans="1:17">
      <c r="A13" s="50"/>
      <c r="B13" s="51"/>
      <c r="C13" s="51"/>
      <c r="D13" s="51"/>
      <c r="E13" s="43"/>
      <c r="F13" s="52"/>
      <c r="G13" s="53"/>
      <c r="H13" s="53"/>
    </row>
    <row r="14" ht="29.9" customHeight="1" spans="1:17">
      <c r="A14" s="50"/>
      <c r="B14" s="51"/>
      <c r="C14" s="51"/>
      <c r="D14" s="51"/>
      <c r="E14" s="43"/>
      <c r="F14" s="52"/>
      <c r="G14" s="53"/>
      <c r="H14" s="53"/>
    </row>
    <row r="15" s="38" customFormat="1" ht="20.15" customHeight="1" spans="1:17">
      <c r="A15" s="54" t="s">
        <v>59</v>
      </c>
      <c r="B15" s="54"/>
      <c r="C15" s="54"/>
      <c r="D15" s="54"/>
      <c r="E15" s="54"/>
      <c r="F15" s="55"/>
      <c r="G15" s="56">
        <f>SUM(G7:G14)</f>
        <v>25400</v>
      </c>
      <c r="H15" s="56">
        <f>SUM(H7:H14)</f>
        <v>25400</v>
      </c>
    </row>
    <row r="16" s="39" customFormat="1" ht="25" customHeight="1" spans="1:17">
      <c r="A16" s="57" t="s">
        <v>486</v>
      </c>
      <c r="B16" s="58"/>
      <c r="C16" s="58"/>
      <c r="D16" s="58"/>
      <c r="E16" s="58"/>
      <c r="F16" s="58"/>
      <c r="G16" s="58"/>
      <c r="H16" s="58"/>
    </row>
  </sheetData>
  <mergeCells count="9">
    <mergeCell ref="A2:H2"/>
    <mergeCell ref="F4:H4"/>
    <mergeCell ref="A15:E15"/>
    <mergeCell ref="A16:H16"/>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7"/>
  <sheetViews>
    <sheetView showZeros="0" workbookViewId="0">
      <selection activeCell="A18" sqref="A18"/>
    </sheetView>
  </sheetViews>
  <sheetFormatPr defaultColWidth="18.1333333333333" defaultRowHeight="14.25" customHeight="1"/>
  <cols>
    <col min="1" max="16384" width="18.1333333333333" customWidth="1"/>
  </cols>
  <sheetData>
    <row r="1" ht="13.5" customHeight="1" spans="1:11">
      <c r="D1" s="2"/>
      <c r="E1" s="2"/>
      <c r="F1" s="2"/>
      <c r="G1" s="2"/>
      <c r="K1" s="3" t="s">
        <v>487</v>
      </c>
    </row>
    <row r="2" ht="27.75" customHeight="1" spans="1:11">
      <c r="A2" s="28" t="s">
        <v>488</v>
      </c>
      <c r="B2" s="28"/>
      <c r="C2" s="28"/>
      <c r="D2" s="28"/>
      <c r="E2" s="28"/>
      <c r="F2" s="28"/>
      <c r="G2" s="28"/>
      <c r="H2" s="28"/>
      <c r="I2" s="28"/>
      <c r="J2" s="28"/>
      <c r="K2" s="28"/>
    </row>
    <row r="3" ht="13.5" customHeight="1" spans="1:11">
      <c r="A3" s="230" t="s">
        <v>2</v>
      </c>
      <c r="B3" s="6"/>
      <c r="C3" s="6"/>
      <c r="D3" s="6"/>
      <c r="E3" s="6"/>
      <c r="F3" s="6"/>
      <c r="G3" s="6"/>
      <c r="H3" s="7"/>
      <c r="I3" s="7"/>
      <c r="J3" s="7"/>
      <c r="K3" s="8" t="s">
        <v>182</v>
      </c>
    </row>
    <row r="4" ht="21.75" customHeight="1" spans="1:11">
      <c r="A4" s="9" t="s">
        <v>273</v>
      </c>
      <c r="B4" s="9" t="s">
        <v>193</v>
      </c>
      <c r="C4" s="9" t="s">
        <v>274</v>
      </c>
      <c r="D4" s="10" t="s">
        <v>194</v>
      </c>
      <c r="E4" s="10" t="s">
        <v>195</v>
      </c>
      <c r="F4" s="10" t="s">
        <v>196</v>
      </c>
      <c r="G4" s="10" t="s">
        <v>197</v>
      </c>
      <c r="H4" s="16" t="s">
        <v>59</v>
      </c>
      <c r="I4" s="11" t="s">
        <v>489</v>
      </c>
      <c r="J4" s="12"/>
      <c r="K4" s="13"/>
    </row>
    <row r="5" ht="21.75" customHeight="1" spans="1:11">
      <c r="A5" s="14"/>
      <c r="B5" s="14"/>
      <c r="C5" s="14"/>
      <c r="D5" s="15"/>
      <c r="E5" s="15"/>
      <c r="F5" s="15"/>
      <c r="G5" s="15"/>
      <c r="H5" s="29"/>
      <c r="I5" s="10" t="s">
        <v>62</v>
      </c>
      <c r="J5" s="10" t="s">
        <v>63</v>
      </c>
      <c r="K5" s="10" t="s">
        <v>64</v>
      </c>
    </row>
    <row r="6" ht="40.5" customHeight="1" spans="1:11">
      <c r="A6" s="17"/>
      <c r="B6" s="17"/>
      <c r="C6" s="17"/>
      <c r="D6" s="18"/>
      <c r="E6" s="18"/>
      <c r="F6" s="18"/>
      <c r="G6" s="18"/>
      <c r="H6" s="19"/>
      <c r="I6" s="18" t="s">
        <v>61</v>
      </c>
      <c r="J6" s="18"/>
      <c r="K6" s="18"/>
    </row>
    <row r="7" ht="15" customHeight="1" spans="1:11">
      <c r="A7" s="20">
        <v>1</v>
      </c>
      <c r="B7" s="20">
        <v>2</v>
      </c>
      <c r="C7" s="20">
        <v>3</v>
      </c>
      <c r="D7" s="20">
        <v>4</v>
      </c>
      <c r="E7" s="20">
        <v>5</v>
      </c>
      <c r="F7" s="20">
        <v>6</v>
      </c>
      <c r="G7" s="20">
        <v>7</v>
      </c>
      <c r="H7" s="20">
        <v>8</v>
      </c>
      <c r="I7" s="20">
        <v>9</v>
      </c>
      <c r="J7" s="30">
        <v>10</v>
      </c>
      <c r="K7" s="30">
        <v>11</v>
      </c>
    </row>
    <row r="8" ht="36" customHeight="1" spans="1:11">
      <c r="A8" s="20"/>
      <c r="B8" s="20"/>
      <c r="C8" s="20"/>
      <c r="D8" s="20"/>
      <c r="E8" s="20"/>
      <c r="F8" s="20"/>
      <c r="G8" s="20"/>
      <c r="H8" s="20"/>
      <c r="I8" s="20"/>
      <c r="J8" s="30"/>
      <c r="K8" s="30"/>
    </row>
    <row r="9" ht="36" customHeight="1" spans="1:11">
      <c r="A9" s="20"/>
      <c r="B9" s="20"/>
      <c r="C9" s="20"/>
      <c r="D9" s="20"/>
      <c r="E9" s="20"/>
      <c r="F9" s="20"/>
      <c r="G9" s="20"/>
      <c r="H9" s="20"/>
      <c r="I9" s="20"/>
      <c r="J9" s="30"/>
      <c r="K9" s="30"/>
    </row>
    <row r="10" ht="36" customHeight="1" spans="1:11">
      <c r="A10" s="20"/>
      <c r="B10" s="20"/>
      <c r="C10" s="20"/>
      <c r="D10" s="20"/>
      <c r="E10" s="20"/>
      <c r="F10" s="20"/>
      <c r="G10" s="20"/>
      <c r="H10" s="20"/>
      <c r="I10" s="20"/>
      <c r="J10" s="30"/>
      <c r="K10" s="30"/>
    </row>
    <row r="11" ht="36" customHeight="1" spans="1:11">
      <c r="A11" s="20"/>
      <c r="B11" s="20"/>
      <c r="C11" s="20"/>
      <c r="D11" s="20"/>
      <c r="E11" s="20"/>
      <c r="F11" s="20"/>
      <c r="G11" s="20"/>
      <c r="H11" s="20"/>
      <c r="I11" s="20"/>
      <c r="J11" s="30"/>
      <c r="K11" s="30"/>
    </row>
    <row r="12" ht="36" customHeight="1" spans="1:11">
      <c r="A12" s="20"/>
      <c r="B12" s="20"/>
      <c r="C12" s="20"/>
      <c r="D12" s="20"/>
      <c r="E12" s="20"/>
      <c r="F12" s="20"/>
      <c r="G12" s="20"/>
      <c r="H12" s="20"/>
      <c r="I12" s="20"/>
      <c r="J12" s="30"/>
      <c r="K12" s="30"/>
    </row>
    <row r="13" ht="36" customHeight="1" spans="1:11">
      <c r="A13" s="20"/>
      <c r="B13" s="20"/>
      <c r="C13" s="20"/>
      <c r="D13" s="20"/>
      <c r="E13" s="20"/>
      <c r="F13" s="20"/>
      <c r="G13" s="20"/>
      <c r="H13" s="20"/>
      <c r="I13" s="20"/>
      <c r="J13" s="30"/>
      <c r="K13" s="30"/>
    </row>
    <row r="14" ht="36" customHeight="1" spans="1:11">
      <c r="A14" s="31"/>
      <c r="B14" s="32"/>
      <c r="C14" s="31"/>
      <c r="D14" s="31"/>
      <c r="E14" s="31"/>
      <c r="F14" s="31"/>
      <c r="G14" s="31"/>
      <c r="H14" s="33"/>
      <c r="I14" s="33"/>
      <c r="J14" s="33"/>
      <c r="K14" s="33"/>
    </row>
    <row r="15" ht="36" customHeight="1" spans="1:11">
      <c r="A15" s="32"/>
      <c r="B15" s="32"/>
      <c r="C15" s="32"/>
      <c r="D15" s="32"/>
      <c r="E15" s="32"/>
      <c r="F15" s="32"/>
      <c r="G15" s="32"/>
      <c r="H15" s="33"/>
      <c r="I15" s="33"/>
      <c r="J15" s="33"/>
      <c r="K15" s="33"/>
    </row>
    <row r="16" ht="18.75" customHeight="1" spans="1:11">
      <c r="A16" s="34" t="s">
        <v>115</v>
      </c>
      <c r="B16" s="35"/>
      <c r="C16" s="35"/>
      <c r="D16" s="35"/>
      <c r="E16" s="35"/>
      <c r="F16" s="35"/>
      <c r="G16" s="36"/>
      <c r="H16" s="33"/>
      <c r="I16" s="33"/>
      <c r="J16" s="33"/>
      <c r="K16" s="33"/>
    </row>
    <row r="17" customHeight="1" spans="1:1">
      <c r="A17" t="s">
        <v>490</v>
      </c>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E11" sqref="E11"/>
    </sheetView>
  </sheetViews>
  <sheetFormatPr defaultColWidth="23.6333333333333" defaultRowHeight="14.25" customHeight="1" outlineLevelCol="6"/>
  <cols>
    <col min="1" max="16384" width="23.6333333333333" customWidth="1"/>
  </cols>
  <sheetData>
    <row r="1" ht="13.5" customHeight="1" spans="1:7">
      <c r="D1" s="2"/>
      <c r="G1" s="3" t="s">
        <v>491</v>
      </c>
    </row>
    <row r="2" ht="27.75" customHeight="1" spans="1:7">
      <c r="A2" s="4" t="s">
        <v>492</v>
      </c>
      <c r="B2" s="4"/>
      <c r="C2" s="4"/>
      <c r="D2" s="4"/>
      <c r="E2" s="4"/>
      <c r="F2" s="4"/>
      <c r="G2" s="4"/>
    </row>
    <row r="3" ht="13.5" customHeight="1" spans="1:7">
      <c r="A3" s="230" t="s">
        <v>2</v>
      </c>
      <c r="B3" s="6"/>
      <c r="C3" s="6"/>
      <c r="D3" s="6"/>
      <c r="E3" s="7"/>
      <c r="F3" s="7"/>
      <c r="G3" s="8" t="s">
        <v>182</v>
      </c>
    </row>
    <row r="4" ht="21.75" customHeight="1" spans="1:7">
      <c r="A4" s="9" t="s">
        <v>274</v>
      </c>
      <c r="B4" s="9" t="s">
        <v>273</v>
      </c>
      <c r="C4" s="9" t="s">
        <v>193</v>
      </c>
      <c r="D4" s="10" t="s">
        <v>493</v>
      </c>
      <c r="E4" s="11" t="s">
        <v>62</v>
      </c>
      <c r="F4" s="12"/>
      <c r="G4" s="13"/>
    </row>
    <row r="5" ht="21.75" customHeight="1" spans="1:7">
      <c r="A5" s="14"/>
      <c r="B5" s="14"/>
      <c r="C5" s="14"/>
      <c r="D5" s="15"/>
      <c r="E5" s="16" t="s">
        <v>494</v>
      </c>
      <c r="F5" s="10" t="s">
        <v>495</v>
      </c>
      <c r="G5" s="10" t="s">
        <v>496</v>
      </c>
    </row>
    <row r="6" ht="40.5" customHeight="1" spans="1:7">
      <c r="A6" s="17"/>
      <c r="B6" s="17"/>
      <c r="C6" s="17"/>
      <c r="D6" s="18"/>
      <c r="E6" s="19"/>
      <c r="F6" s="18" t="s">
        <v>61</v>
      </c>
      <c r="G6" s="18"/>
    </row>
    <row r="7" ht="15" customHeight="1" spans="1:7">
      <c r="A7" s="20">
        <v>1</v>
      </c>
      <c r="B7" s="20">
        <v>2</v>
      </c>
      <c r="C7" s="20">
        <v>3</v>
      </c>
      <c r="D7" s="20">
        <v>4</v>
      </c>
      <c r="E7" s="20">
        <v>5</v>
      </c>
      <c r="F7" s="20">
        <v>6</v>
      </c>
      <c r="G7" s="20">
        <v>7</v>
      </c>
    </row>
    <row r="8" s="1" customFormat="1" ht="22.5" customHeight="1" spans="1:7">
      <c r="A8" s="21" t="s">
        <v>74</v>
      </c>
      <c r="B8" s="22"/>
      <c r="C8" s="22"/>
      <c r="D8" s="21"/>
      <c r="E8" s="23">
        <v>600000</v>
      </c>
      <c r="F8" s="23">
        <v>900000</v>
      </c>
      <c r="G8" s="23">
        <v>300000</v>
      </c>
    </row>
    <row r="9" s="1" customFormat="1" ht="22.5" customHeight="1" spans="1:7">
      <c r="A9" s="21"/>
      <c r="B9" s="22" t="s">
        <v>497</v>
      </c>
      <c r="C9" s="22" t="s">
        <v>277</v>
      </c>
      <c r="D9" s="21" t="s">
        <v>498</v>
      </c>
      <c r="E9" s="23">
        <v>200000</v>
      </c>
      <c r="F9" s="23">
        <v>300000</v>
      </c>
      <c r="G9" s="23">
        <v>300000</v>
      </c>
    </row>
    <row r="10" s="1" customFormat="1" ht="22.5" customHeight="1" spans="1:7">
      <c r="A10" s="24"/>
      <c r="B10" s="22" t="s">
        <v>497</v>
      </c>
      <c r="C10" s="22" t="s">
        <v>285</v>
      </c>
      <c r="D10" s="21" t="s">
        <v>498</v>
      </c>
      <c r="E10" s="23">
        <v>400000</v>
      </c>
      <c r="F10" s="23">
        <v>600000</v>
      </c>
      <c r="G10" s="23"/>
    </row>
    <row r="11" s="1" customFormat="1" ht="22.5" customHeight="1" spans="1:7">
      <c r="A11" s="25" t="s">
        <v>59</v>
      </c>
      <c r="B11" s="26" t="s">
        <v>499</v>
      </c>
      <c r="C11" s="26"/>
      <c r="D11" s="27"/>
      <c r="E11" s="23">
        <v>600000</v>
      </c>
      <c r="F11" s="23">
        <v>900000</v>
      </c>
      <c r="G11" s="23">
        <v>300000</v>
      </c>
    </row>
  </sheetData>
  <mergeCells count="11">
    <mergeCell ref="A2:G2"/>
    <mergeCell ref="A3:D3"/>
    <mergeCell ref="E4:G4"/>
    <mergeCell ref="A11:D11"/>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C12" sqref="C12"/>
    </sheetView>
  </sheetViews>
  <sheetFormatPr defaultColWidth="8" defaultRowHeight="14.25" customHeight="1"/>
  <cols>
    <col min="1" max="1" width="21.1416666666667" customWidth="1"/>
    <col min="2" max="2" width="13.6333333333333" customWidth="1"/>
    <col min="3" max="19" width="10.1333333333333" customWidth="1"/>
  </cols>
  <sheetData>
    <row r="1" ht="12" customHeight="1" spans="1:19">
      <c r="A1" s="199"/>
      <c r="J1" s="200"/>
      <c r="R1" s="3" t="s">
        <v>55</v>
      </c>
    </row>
    <row r="2" ht="36" customHeight="1" spans="1:19">
      <c r="A2" s="201" t="s">
        <v>56</v>
      </c>
      <c r="B2" s="28"/>
      <c r="C2" s="28"/>
      <c r="D2" s="28"/>
      <c r="E2" s="28"/>
      <c r="F2" s="28"/>
      <c r="G2" s="28"/>
      <c r="H2" s="28"/>
      <c r="I2" s="28"/>
      <c r="J2" s="61"/>
      <c r="K2" s="28"/>
      <c r="L2" s="28"/>
      <c r="M2" s="28"/>
      <c r="N2" s="28"/>
      <c r="O2" s="28"/>
      <c r="P2" s="28"/>
      <c r="Q2" s="28"/>
      <c r="R2" s="28"/>
      <c r="S2" s="28"/>
    </row>
    <row r="3" ht="20.25" customHeight="1" spans="1:19">
      <c r="A3" s="110" t="s">
        <v>2</v>
      </c>
      <c r="B3" s="7"/>
      <c r="C3" s="7"/>
      <c r="D3" s="7"/>
      <c r="E3" s="7"/>
      <c r="F3" s="7"/>
      <c r="G3" s="7"/>
      <c r="H3" s="7"/>
      <c r="I3" s="7"/>
      <c r="J3" s="202"/>
      <c r="K3" s="7"/>
      <c r="L3" s="7"/>
      <c r="M3" s="7"/>
      <c r="N3" s="8"/>
      <c r="O3" s="8"/>
      <c r="P3" s="8"/>
      <c r="Q3" s="8"/>
      <c r="R3" s="8" t="s">
        <v>3</v>
      </c>
      <c r="S3" s="8" t="s">
        <v>3</v>
      </c>
    </row>
    <row r="4" ht="18.75" customHeight="1" spans="1:19">
      <c r="A4" s="203" t="s">
        <v>57</v>
      </c>
      <c r="B4" s="204" t="s">
        <v>58</v>
      </c>
      <c r="C4" s="204" t="s">
        <v>59</v>
      </c>
      <c r="D4" s="205" t="s">
        <v>60</v>
      </c>
      <c r="E4" s="206"/>
      <c r="F4" s="206"/>
      <c r="G4" s="206"/>
      <c r="H4" s="206"/>
      <c r="I4" s="206"/>
      <c r="J4" s="207"/>
      <c r="K4" s="206"/>
      <c r="L4" s="206"/>
      <c r="M4" s="206"/>
      <c r="N4" s="208"/>
      <c r="O4" s="208" t="s">
        <v>48</v>
      </c>
      <c r="P4" s="208"/>
      <c r="Q4" s="208"/>
      <c r="R4" s="208"/>
      <c r="S4" s="208"/>
    </row>
    <row r="5" ht="18" customHeight="1" spans="1:19">
      <c r="A5" s="209"/>
      <c r="B5" s="210"/>
      <c r="C5" s="210"/>
      <c r="D5" s="210" t="s">
        <v>61</v>
      </c>
      <c r="E5" s="210" t="s">
        <v>62</v>
      </c>
      <c r="F5" s="210" t="s">
        <v>63</v>
      </c>
      <c r="G5" s="210" t="s">
        <v>64</v>
      </c>
      <c r="H5" s="210" t="s">
        <v>65</v>
      </c>
      <c r="I5" s="211" t="s">
        <v>66</v>
      </c>
      <c r="J5" s="212"/>
      <c r="K5" s="211" t="s">
        <v>67</v>
      </c>
      <c r="L5" s="211" t="s">
        <v>68</v>
      </c>
      <c r="M5" s="211" t="s">
        <v>69</v>
      </c>
      <c r="N5" s="213" t="s">
        <v>70</v>
      </c>
      <c r="O5" s="214" t="s">
        <v>61</v>
      </c>
      <c r="P5" s="214" t="s">
        <v>62</v>
      </c>
      <c r="Q5" s="214" t="s">
        <v>63</v>
      </c>
      <c r="R5" s="214" t="s">
        <v>64</v>
      </c>
      <c r="S5" s="214" t="s">
        <v>71</v>
      </c>
    </row>
    <row r="6" ht="29.25" customHeight="1" spans="1:19">
      <c r="A6" s="215"/>
      <c r="B6" s="216"/>
      <c r="C6" s="216"/>
      <c r="D6" s="216"/>
      <c r="E6" s="216"/>
      <c r="F6" s="216"/>
      <c r="G6" s="216"/>
      <c r="H6" s="216"/>
      <c r="I6" s="217" t="s">
        <v>61</v>
      </c>
      <c r="J6" s="217" t="s">
        <v>72</v>
      </c>
      <c r="K6" s="217" t="s">
        <v>67</v>
      </c>
      <c r="L6" s="217" t="s">
        <v>68</v>
      </c>
      <c r="M6" s="217" t="s">
        <v>69</v>
      </c>
      <c r="N6" s="217" t="s">
        <v>70</v>
      </c>
      <c r="O6" s="217"/>
      <c r="P6" s="217"/>
      <c r="Q6" s="217"/>
      <c r="R6" s="217"/>
      <c r="S6" s="217"/>
    </row>
    <row r="7" ht="16.5" customHeight="1" spans="1:19">
      <c r="A7" s="218">
        <v>1</v>
      </c>
      <c r="B7" s="20">
        <v>2</v>
      </c>
      <c r="C7" s="20">
        <v>3</v>
      </c>
      <c r="D7" s="20">
        <v>4</v>
      </c>
      <c r="E7" s="218">
        <v>5</v>
      </c>
      <c r="F7" s="20">
        <v>6</v>
      </c>
      <c r="G7" s="20">
        <v>7</v>
      </c>
      <c r="H7" s="218">
        <v>8</v>
      </c>
      <c r="I7" s="20">
        <v>9</v>
      </c>
      <c r="J7" s="30">
        <v>10</v>
      </c>
      <c r="K7" s="30">
        <v>11</v>
      </c>
      <c r="L7" s="219">
        <v>12</v>
      </c>
      <c r="M7" s="30">
        <v>13</v>
      </c>
      <c r="N7" s="30">
        <v>14</v>
      </c>
      <c r="O7" s="30">
        <v>15</v>
      </c>
      <c r="P7" s="30">
        <v>16</v>
      </c>
      <c r="Q7" s="30">
        <v>17</v>
      </c>
      <c r="R7" s="30">
        <v>18</v>
      </c>
      <c r="S7" s="30">
        <v>19</v>
      </c>
    </row>
    <row r="8" ht="31.4" customHeight="1" spans="1:19">
      <c r="A8" s="81" t="s">
        <v>73</v>
      </c>
      <c r="B8" s="81" t="s">
        <v>74</v>
      </c>
      <c r="C8" s="220">
        <v>4971954.39</v>
      </c>
      <c r="D8" s="191">
        <v>4871954.39</v>
      </c>
      <c r="E8" s="103">
        <v>4871954.39</v>
      </c>
      <c r="F8" s="103"/>
      <c r="G8" s="103"/>
      <c r="H8" s="103"/>
      <c r="I8" s="103"/>
      <c r="J8" s="103"/>
      <c r="K8" s="103"/>
      <c r="L8" s="103"/>
      <c r="M8" s="103"/>
      <c r="N8" s="103"/>
      <c r="O8" s="103">
        <v>100000</v>
      </c>
      <c r="P8" s="103"/>
      <c r="Q8" s="103">
        <v>100000</v>
      </c>
      <c r="R8" s="103"/>
      <c r="S8" s="103"/>
    </row>
    <row r="9" ht="31.4" customHeight="1" spans="1:19">
      <c r="A9" s="80" t="s">
        <v>59</v>
      </c>
      <c r="B9" s="80"/>
      <c r="C9" s="220">
        <v>4971954.39</v>
      </c>
      <c r="D9" s="191">
        <v>4871954.39</v>
      </c>
      <c r="E9" s="103">
        <v>4871954.39</v>
      </c>
      <c r="F9" s="103"/>
      <c r="G9" s="103"/>
      <c r="H9" s="103"/>
      <c r="I9" s="103"/>
      <c r="J9" s="103"/>
      <c r="K9" s="103"/>
      <c r="L9" s="103"/>
      <c r="M9" s="103"/>
      <c r="N9" s="103"/>
      <c r="O9" s="103">
        <v>100000</v>
      </c>
      <c r="P9" s="103"/>
      <c r="Q9" s="103">
        <v>100000</v>
      </c>
      <c r="R9" s="103"/>
      <c r="S9" s="103"/>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Zeros="0" workbookViewId="0">
      <selection activeCell="C28" sqref="C28"/>
    </sheetView>
  </sheetViews>
  <sheetFormatPr defaultColWidth="14.3833333333333" defaultRowHeight="14.25" customHeight="1"/>
  <cols>
    <col min="1" max="16384" width="14.3833333333333" customWidth="1"/>
  </cols>
  <sheetData>
    <row r="1" ht="15.75" customHeight="1" spans="1:15">
      <c r="O1" s="121" t="s">
        <v>75</v>
      </c>
    </row>
    <row r="2" ht="28.5" customHeight="1" spans="1:15">
      <c r="A2" s="28" t="s">
        <v>76</v>
      </c>
      <c r="B2" s="28"/>
      <c r="C2" s="28"/>
      <c r="D2" s="28"/>
      <c r="E2" s="28"/>
      <c r="F2" s="28"/>
      <c r="G2" s="28"/>
      <c r="H2" s="28"/>
      <c r="I2" s="28"/>
      <c r="J2" s="28"/>
      <c r="K2" s="28"/>
      <c r="L2" s="28"/>
      <c r="M2" s="28"/>
      <c r="N2" s="28"/>
      <c r="O2" s="28"/>
    </row>
    <row r="3" ht="15" customHeight="1" spans="1:15">
      <c r="A3" s="122" t="s">
        <v>2</v>
      </c>
      <c r="B3" s="123"/>
      <c r="C3" s="72"/>
      <c r="D3" s="72"/>
      <c r="E3" s="72"/>
      <c r="F3" s="72"/>
      <c r="G3" s="7"/>
      <c r="H3" s="72"/>
      <c r="I3" s="72"/>
      <c r="J3" s="7"/>
      <c r="K3" s="72"/>
      <c r="L3" s="72"/>
      <c r="M3" s="7"/>
      <c r="N3" s="7"/>
      <c r="O3" s="124" t="s">
        <v>3</v>
      </c>
    </row>
    <row r="4" ht="18.75" customHeight="1" spans="1:15">
      <c r="A4" s="10" t="s">
        <v>77</v>
      </c>
      <c r="B4" s="10" t="s">
        <v>78</v>
      </c>
      <c r="C4" s="16" t="s">
        <v>59</v>
      </c>
      <c r="D4" s="125" t="s">
        <v>62</v>
      </c>
      <c r="E4" s="125"/>
      <c r="F4" s="125"/>
      <c r="G4" s="196" t="s">
        <v>63</v>
      </c>
      <c r="H4" s="10" t="s">
        <v>64</v>
      </c>
      <c r="I4" s="10" t="s">
        <v>79</v>
      </c>
      <c r="J4" s="11" t="s">
        <v>80</v>
      </c>
      <c r="K4" s="77" t="s">
        <v>81</v>
      </c>
      <c r="L4" s="77" t="s">
        <v>82</v>
      </c>
      <c r="M4" s="77" t="s">
        <v>83</v>
      </c>
      <c r="N4" s="77" t="s">
        <v>84</v>
      </c>
      <c r="O4" s="91" t="s">
        <v>85</v>
      </c>
    </row>
    <row r="5" ht="30" customHeight="1" spans="1:15">
      <c r="A5" s="19"/>
      <c r="B5" s="19"/>
      <c r="C5" s="19"/>
      <c r="D5" s="125" t="s">
        <v>61</v>
      </c>
      <c r="E5" s="125" t="s">
        <v>86</v>
      </c>
      <c r="F5" s="125" t="s">
        <v>87</v>
      </c>
      <c r="G5" s="19"/>
      <c r="H5" s="19"/>
      <c r="I5" s="19"/>
      <c r="J5" s="125" t="s">
        <v>61</v>
      </c>
      <c r="K5" s="99" t="s">
        <v>81</v>
      </c>
      <c r="L5" s="99" t="s">
        <v>82</v>
      </c>
      <c r="M5" s="99" t="s">
        <v>83</v>
      </c>
      <c r="N5" s="99" t="s">
        <v>84</v>
      </c>
      <c r="O5" s="99" t="s">
        <v>85</v>
      </c>
    </row>
    <row r="6" ht="16.5" customHeight="1" spans="1:15">
      <c r="A6" s="125">
        <v>1</v>
      </c>
      <c r="B6" s="125">
        <v>2</v>
      </c>
      <c r="C6" s="125">
        <v>3</v>
      </c>
      <c r="D6" s="125">
        <v>4</v>
      </c>
      <c r="E6" s="125">
        <v>5</v>
      </c>
      <c r="F6" s="125">
        <v>6</v>
      </c>
      <c r="G6" s="125">
        <v>7</v>
      </c>
      <c r="H6" s="63">
        <v>8</v>
      </c>
      <c r="I6" s="63">
        <v>9</v>
      </c>
      <c r="J6" s="63">
        <v>10</v>
      </c>
      <c r="K6" s="63">
        <v>11</v>
      </c>
      <c r="L6" s="63">
        <v>12</v>
      </c>
      <c r="M6" s="63">
        <v>13</v>
      </c>
      <c r="N6" s="63">
        <v>14</v>
      </c>
      <c r="O6" s="125">
        <v>15</v>
      </c>
    </row>
    <row r="7" s="1" customFormat="1" ht="22.5" customHeight="1" spans="1:15">
      <c r="A7" s="197" t="s">
        <v>88</v>
      </c>
      <c r="B7" s="197" t="s">
        <v>89</v>
      </c>
      <c r="C7" s="155">
        <v>3789989.61</v>
      </c>
      <c r="D7" s="155">
        <v>3789989.61</v>
      </c>
      <c r="E7" s="155">
        <v>3189989.61</v>
      </c>
      <c r="F7" s="155">
        <v>600000</v>
      </c>
      <c r="G7" s="155"/>
      <c r="H7" s="155"/>
      <c r="I7" s="155"/>
      <c r="J7" s="155"/>
      <c r="K7" s="155"/>
      <c r="L7" s="155"/>
      <c r="M7" s="155"/>
      <c r="N7" s="155"/>
      <c r="O7" s="155"/>
    </row>
    <row r="8" s="1" customFormat="1" ht="22.5" customHeight="1" spans="1:15">
      <c r="A8" s="197" t="s">
        <v>90</v>
      </c>
      <c r="B8" s="197" t="str">
        <f>"  "&amp;"政府办公厅（室）及相关机构事务"</f>
        <v>  政府办公厅（室）及相关机构事务</v>
      </c>
      <c r="C8" s="155">
        <v>3189989.61</v>
      </c>
      <c r="D8" s="155">
        <v>3189989.61</v>
      </c>
      <c r="E8" s="155">
        <v>3189989.61</v>
      </c>
      <c r="F8" s="155"/>
      <c r="G8" s="155"/>
      <c r="H8" s="155"/>
      <c r="I8" s="155"/>
      <c r="J8" s="155"/>
      <c r="K8" s="155"/>
      <c r="L8" s="155"/>
      <c r="M8" s="155"/>
      <c r="N8" s="155"/>
      <c r="O8" s="155"/>
    </row>
    <row r="9" s="1" customFormat="1" ht="22.5" customHeight="1" spans="1:15">
      <c r="A9" s="197" t="s">
        <v>91</v>
      </c>
      <c r="B9" s="197" t="str">
        <f>"    "&amp;"行政运行"</f>
        <v>    行政运行</v>
      </c>
      <c r="C9" s="155">
        <v>3189989.61</v>
      </c>
      <c r="D9" s="155">
        <v>3189989.61</v>
      </c>
      <c r="E9" s="155">
        <v>3189989.61</v>
      </c>
      <c r="F9" s="155"/>
      <c r="G9" s="155"/>
      <c r="H9" s="155"/>
      <c r="I9" s="155"/>
      <c r="J9" s="155"/>
      <c r="K9" s="155"/>
      <c r="L9" s="155"/>
      <c r="M9" s="155"/>
      <c r="N9" s="155"/>
      <c r="O9" s="155"/>
    </row>
    <row r="10" s="1" customFormat="1" ht="22.5" customHeight="1" spans="1:15">
      <c r="A10" s="197" t="s">
        <v>92</v>
      </c>
      <c r="B10" s="197" t="str">
        <f>"  "&amp;"信访事务"</f>
        <v>  信访事务</v>
      </c>
      <c r="C10" s="155">
        <v>600000</v>
      </c>
      <c r="D10" s="155">
        <v>600000</v>
      </c>
      <c r="E10" s="155"/>
      <c r="F10" s="155">
        <v>600000</v>
      </c>
      <c r="G10" s="155"/>
      <c r="H10" s="155"/>
      <c r="I10" s="155"/>
      <c r="J10" s="155"/>
      <c r="K10" s="155"/>
      <c r="L10" s="155"/>
      <c r="M10" s="155"/>
      <c r="N10" s="155"/>
      <c r="O10" s="155"/>
    </row>
    <row r="11" s="1" customFormat="1" ht="22.5" customHeight="1" spans="1:15">
      <c r="A11" s="197" t="s">
        <v>93</v>
      </c>
      <c r="B11" s="197" t="str">
        <f>"    "&amp;"一般行政管理事务"</f>
        <v>    一般行政管理事务</v>
      </c>
      <c r="C11" s="155">
        <v>400000</v>
      </c>
      <c r="D11" s="155">
        <v>400000</v>
      </c>
      <c r="E11" s="155"/>
      <c r="F11" s="155">
        <v>400000</v>
      </c>
      <c r="G11" s="155"/>
      <c r="H11" s="155"/>
      <c r="I11" s="155"/>
      <c r="J11" s="155"/>
      <c r="K11" s="155"/>
      <c r="L11" s="155"/>
      <c r="M11" s="155"/>
      <c r="N11" s="155"/>
      <c r="O11" s="155"/>
    </row>
    <row r="12" s="1" customFormat="1" ht="22.5" customHeight="1" spans="1:15">
      <c r="A12" s="197" t="s">
        <v>94</v>
      </c>
      <c r="B12" s="197" t="str">
        <f>"    "&amp;"信访业务"</f>
        <v>    信访业务</v>
      </c>
      <c r="C12" s="155">
        <v>200000</v>
      </c>
      <c r="D12" s="155">
        <v>200000</v>
      </c>
      <c r="E12" s="155"/>
      <c r="F12" s="155">
        <v>200000</v>
      </c>
      <c r="G12" s="155"/>
      <c r="H12" s="155"/>
      <c r="I12" s="155"/>
      <c r="J12" s="155"/>
      <c r="K12" s="155"/>
      <c r="L12" s="155"/>
      <c r="M12" s="155"/>
      <c r="N12" s="155"/>
      <c r="O12" s="155"/>
    </row>
    <row r="13" s="1" customFormat="1" ht="22.5" customHeight="1" spans="1:15">
      <c r="A13" s="197" t="s">
        <v>95</v>
      </c>
      <c r="B13" s="197" t="s">
        <v>96</v>
      </c>
      <c r="C13" s="155">
        <v>429209.28</v>
      </c>
      <c r="D13" s="155">
        <v>429209.28</v>
      </c>
      <c r="E13" s="155">
        <v>429209.28</v>
      </c>
      <c r="F13" s="155"/>
      <c r="G13" s="155"/>
      <c r="H13" s="155"/>
      <c r="I13" s="155"/>
      <c r="J13" s="155"/>
      <c r="K13" s="155"/>
      <c r="L13" s="155"/>
      <c r="M13" s="155"/>
      <c r="N13" s="155"/>
      <c r="O13" s="155"/>
    </row>
    <row r="14" s="1" customFormat="1" ht="22.5" customHeight="1" spans="1:15">
      <c r="A14" s="197" t="s">
        <v>97</v>
      </c>
      <c r="B14" s="197" t="str">
        <f>"  "&amp;"行政事业单位养老支出"</f>
        <v>  行政事业单位养老支出</v>
      </c>
      <c r="C14" s="155">
        <v>429209.28</v>
      </c>
      <c r="D14" s="155">
        <v>429209.28</v>
      </c>
      <c r="E14" s="155">
        <v>429209.28</v>
      </c>
      <c r="F14" s="155"/>
      <c r="G14" s="155"/>
      <c r="H14" s="155"/>
      <c r="I14" s="155"/>
      <c r="J14" s="155"/>
      <c r="K14" s="155"/>
      <c r="L14" s="155"/>
      <c r="M14" s="155"/>
      <c r="N14" s="155"/>
      <c r="O14" s="155"/>
    </row>
    <row r="15" s="1" customFormat="1" ht="22.5" customHeight="1" spans="1:15">
      <c r="A15" s="197" t="s">
        <v>98</v>
      </c>
      <c r="B15" s="197" t="str">
        <f>"    "&amp;"机关事业单位基本养老保险缴费支出"</f>
        <v>    机关事业单位基本养老保险缴费支出</v>
      </c>
      <c r="C15" s="155">
        <v>426009.28</v>
      </c>
      <c r="D15" s="155">
        <v>426009.28</v>
      </c>
      <c r="E15" s="155">
        <v>426009.28</v>
      </c>
      <c r="F15" s="155"/>
      <c r="G15" s="155"/>
      <c r="H15" s="155"/>
      <c r="I15" s="155"/>
      <c r="J15" s="155"/>
      <c r="K15" s="155"/>
      <c r="L15" s="155"/>
      <c r="M15" s="155"/>
      <c r="N15" s="155"/>
      <c r="O15" s="155"/>
    </row>
    <row r="16" s="1" customFormat="1" ht="22.5" customHeight="1" spans="1:15">
      <c r="A16" s="197" t="s">
        <v>99</v>
      </c>
      <c r="B16" s="197" t="str">
        <f>"    "&amp;"其他行政事业单位养老支出"</f>
        <v>    其他行政事业单位养老支出</v>
      </c>
      <c r="C16" s="155">
        <v>3200</v>
      </c>
      <c r="D16" s="155">
        <v>3200</v>
      </c>
      <c r="E16" s="155">
        <v>3200</v>
      </c>
      <c r="F16" s="155"/>
      <c r="G16" s="155"/>
      <c r="H16" s="155"/>
      <c r="I16" s="155"/>
      <c r="J16" s="155"/>
      <c r="K16" s="155"/>
      <c r="L16" s="155"/>
      <c r="M16" s="155"/>
      <c r="N16" s="155"/>
      <c r="O16" s="155"/>
    </row>
    <row r="17" s="1" customFormat="1" ht="22.5" customHeight="1" spans="1:15">
      <c r="A17" s="197" t="s">
        <v>100</v>
      </c>
      <c r="B17" s="197" t="s">
        <v>101</v>
      </c>
      <c r="C17" s="155">
        <v>316359.74</v>
      </c>
      <c r="D17" s="155">
        <v>316359.74</v>
      </c>
      <c r="E17" s="155">
        <v>316359.74</v>
      </c>
      <c r="F17" s="155"/>
      <c r="G17" s="155"/>
      <c r="H17" s="155"/>
      <c r="I17" s="155"/>
      <c r="J17" s="155"/>
      <c r="K17" s="155"/>
      <c r="L17" s="155"/>
      <c r="M17" s="155"/>
      <c r="N17" s="155"/>
      <c r="O17" s="155"/>
    </row>
    <row r="18" s="1" customFormat="1" ht="22.5" customHeight="1" spans="1:15">
      <c r="A18" s="197" t="s">
        <v>102</v>
      </c>
      <c r="B18" s="197" t="str">
        <f>"  "&amp;"行政事业单位医疗"</f>
        <v>  行政事业单位医疗</v>
      </c>
      <c r="C18" s="155">
        <v>316359.74</v>
      </c>
      <c r="D18" s="155">
        <v>316359.74</v>
      </c>
      <c r="E18" s="155">
        <v>316359.74</v>
      </c>
      <c r="F18" s="155"/>
      <c r="G18" s="155"/>
      <c r="H18" s="155"/>
      <c r="I18" s="155"/>
      <c r="J18" s="155"/>
      <c r="K18" s="155"/>
      <c r="L18" s="155"/>
      <c r="M18" s="155"/>
      <c r="N18" s="155"/>
      <c r="O18" s="155"/>
    </row>
    <row r="19" s="1" customFormat="1" ht="22.5" customHeight="1" spans="1:15">
      <c r="A19" s="197" t="s">
        <v>103</v>
      </c>
      <c r="B19" s="197" t="str">
        <f>"    "&amp;"行政单位医疗"</f>
        <v>    行政单位医疗</v>
      </c>
      <c r="C19" s="155">
        <v>164704.5</v>
      </c>
      <c r="D19" s="155">
        <v>164704.5</v>
      </c>
      <c r="E19" s="155">
        <v>164704.5</v>
      </c>
      <c r="F19" s="155"/>
      <c r="G19" s="155"/>
      <c r="H19" s="155"/>
      <c r="I19" s="155"/>
      <c r="J19" s="155"/>
      <c r="K19" s="155"/>
      <c r="L19" s="155"/>
      <c r="M19" s="155"/>
      <c r="N19" s="155"/>
      <c r="O19" s="155"/>
    </row>
    <row r="20" s="1" customFormat="1" ht="22.5" customHeight="1" spans="1:15">
      <c r="A20" s="197" t="s">
        <v>104</v>
      </c>
      <c r="B20" s="197" t="str">
        <f>"    "&amp;"事业单位医疗"</f>
        <v>    事业单位医疗</v>
      </c>
      <c r="C20" s="155">
        <v>31813.2</v>
      </c>
      <c r="D20" s="155">
        <v>31813.2</v>
      </c>
      <c r="E20" s="155">
        <v>31813.2</v>
      </c>
      <c r="F20" s="155"/>
      <c r="G20" s="155"/>
      <c r="H20" s="155"/>
      <c r="I20" s="155"/>
      <c r="J20" s="155"/>
      <c r="K20" s="155"/>
      <c r="L20" s="155"/>
      <c r="M20" s="155"/>
      <c r="N20" s="155"/>
      <c r="O20" s="155"/>
    </row>
    <row r="21" s="1" customFormat="1" ht="22.5" customHeight="1" spans="1:15">
      <c r="A21" s="197" t="s">
        <v>105</v>
      </c>
      <c r="B21" s="197" t="str">
        <f>"    "&amp;"公务员医疗补助"</f>
        <v>    公务员医疗补助</v>
      </c>
      <c r="C21" s="155">
        <v>110376.92</v>
      </c>
      <c r="D21" s="155">
        <v>110376.92</v>
      </c>
      <c r="E21" s="155">
        <v>110376.92</v>
      </c>
      <c r="F21" s="155"/>
      <c r="G21" s="155"/>
      <c r="H21" s="155"/>
      <c r="I21" s="155"/>
      <c r="J21" s="155"/>
      <c r="K21" s="155"/>
      <c r="L21" s="155"/>
      <c r="M21" s="155"/>
      <c r="N21" s="155"/>
      <c r="O21" s="155"/>
    </row>
    <row r="22" s="1" customFormat="1" ht="22.5" customHeight="1" spans="1:15">
      <c r="A22" s="197" t="s">
        <v>106</v>
      </c>
      <c r="B22" s="197" t="str">
        <f>"    "&amp;"其他行政事业单位医疗支出"</f>
        <v>    其他行政事业单位医疗支出</v>
      </c>
      <c r="C22" s="155">
        <v>9465.12</v>
      </c>
      <c r="D22" s="155">
        <v>9465.12</v>
      </c>
      <c r="E22" s="155">
        <v>9465.12</v>
      </c>
      <c r="F22" s="155"/>
      <c r="G22" s="155"/>
      <c r="H22" s="155"/>
      <c r="I22" s="155"/>
      <c r="J22" s="155"/>
      <c r="K22" s="155"/>
      <c r="L22" s="155"/>
      <c r="M22" s="155"/>
      <c r="N22" s="155"/>
      <c r="O22" s="155"/>
    </row>
    <row r="23" s="1" customFormat="1" ht="22.5" customHeight="1" spans="1:15">
      <c r="A23" s="197" t="s">
        <v>107</v>
      </c>
      <c r="B23" s="197" t="s">
        <v>108</v>
      </c>
      <c r="C23" s="155">
        <v>100000</v>
      </c>
      <c r="D23" s="155"/>
      <c r="E23" s="155"/>
      <c r="F23" s="155"/>
      <c r="G23" s="155">
        <v>100000</v>
      </c>
      <c r="H23" s="155"/>
      <c r="I23" s="155"/>
      <c r="J23" s="155"/>
      <c r="K23" s="155"/>
      <c r="L23" s="155"/>
      <c r="M23" s="155"/>
      <c r="N23" s="155"/>
      <c r="O23" s="155"/>
    </row>
    <row r="24" s="1" customFormat="1" ht="22.5" customHeight="1" spans="1:15">
      <c r="A24" s="197" t="s">
        <v>109</v>
      </c>
      <c r="B24" s="197" t="str">
        <f>"  "&amp;"大中型水库库区基金安排的支出"</f>
        <v>  大中型水库库区基金安排的支出</v>
      </c>
      <c r="C24" s="155">
        <v>100000</v>
      </c>
      <c r="D24" s="155"/>
      <c r="E24" s="155"/>
      <c r="F24" s="155"/>
      <c r="G24" s="155">
        <v>100000</v>
      </c>
      <c r="H24" s="155"/>
      <c r="I24" s="155"/>
      <c r="J24" s="155"/>
      <c r="K24" s="155"/>
      <c r="L24" s="155"/>
      <c r="M24" s="155"/>
      <c r="N24" s="155"/>
      <c r="O24" s="155"/>
    </row>
    <row r="25" s="1" customFormat="1" ht="22.5" customHeight="1" spans="1:15">
      <c r="A25" s="197" t="s">
        <v>110</v>
      </c>
      <c r="B25" s="197" t="str">
        <f>"    "&amp;"基础设施建设和经济发展"</f>
        <v>    基础设施建设和经济发展</v>
      </c>
      <c r="C25" s="155">
        <v>100000</v>
      </c>
      <c r="D25" s="155"/>
      <c r="E25" s="155"/>
      <c r="F25" s="155"/>
      <c r="G25" s="155">
        <v>100000</v>
      </c>
      <c r="H25" s="155"/>
      <c r="I25" s="155"/>
      <c r="J25" s="155"/>
      <c r="K25" s="155"/>
      <c r="L25" s="155"/>
      <c r="M25" s="155"/>
      <c r="N25" s="155"/>
      <c r="O25" s="155"/>
    </row>
    <row r="26" s="1" customFormat="1" ht="22.5" customHeight="1" spans="1:15">
      <c r="A26" s="197" t="s">
        <v>111</v>
      </c>
      <c r="B26" s="197" t="s">
        <v>112</v>
      </c>
      <c r="C26" s="155">
        <v>336395.76</v>
      </c>
      <c r="D26" s="155">
        <v>336395.76</v>
      </c>
      <c r="E26" s="155">
        <v>336395.76</v>
      </c>
      <c r="F26" s="155"/>
      <c r="G26" s="155"/>
      <c r="H26" s="155"/>
      <c r="I26" s="155"/>
      <c r="J26" s="155"/>
      <c r="K26" s="155"/>
      <c r="L26" s="155"/>
      <c r="M26" s="155"/>
      <c r="N26" s="155"/>
      <c r="O26" s="155"/>
    </row>
    <row r="27" s="1" customFormat="1" ht="22.5" customHeight="1" spans="1:15">
      <c r="A27" s="197" t="s">
        <v>113</v>
      </c>
      <c r="B27" s="197" t="str">
        <f>"  "&amp;"住房改革支出"</f>
        <v>  住房改革支出</v>
      </c>
      <c r="C27" s="155">
        <v>336395.76</v>
      </c>
      <c r="D27" s="155">
        <v>336395.76</v>
      </c>
      <c r="E27" s="155">
        <v>336395.76</v>
      </c>
      <c r="F27" s="155"/>
      <c r="G27" s="155"/>
      <c r="H27" s="155"/>
      <c r="I27" s="155"/>
      <c r="J27" s="155"/>
      <c r="K27" s="155"/>
      <c r="L27" s="155"/>
      <c r="M27" s="155"/>
      <c r="N27" s="155"/>
      <c r="O27" s="155"/>
    </row>
    <row r="28" s="1" customFormat="1" ht="22.5" customHeight="1" spans="1:15">
      <c r="A28" s="197" t="s">
        <v>114</v>
      </c>
      <c r="B28" s="197" t="str">
        <f>"    "&amp;"住房公积金"</f>
        <v>    住房公积金</v>
      </c>
      <c r="C28" s="155">
        <v>336395.76</v>
      </c>
      <c r="D28" s="155">
        <v>336395.76</v>
      </c>
      <c r="E28" s="155">
        <v>336395.76</v>
      </c>
      <c r="F28" s="155"/>
      <c r="G28" s="155"/>
      <c r="H28" s="155"/>
      <c r="I28" s="155"/>
      <c r="J28" s="155"/>
      <c r="K28" s="155"/>
      <c r="L28" s="155"/>
      <c r="M28" s="155"/>
      <c r="N28" s="155"/>
      <c r="O28" s="155"/>
    </row>
    <row r="29" s="1" customFormat="1" ht="22.5" customHeight="1" spans="1:15">
      <c r="A29" s="151" t="s">
        <v>115</v>
      </c>
      <c r="B29" s="198" t="s">
        <v>115</v>
      </c>
      <c r="C29" s="118">
        <v>4971954.39</v>
      </c>
      <c r="D29" s="155">
        <v>4871954.39</v>
      </c>
      <c r="E29" s="118">
        <v>4271954.39</v>
      </c>
      <c r="F29" s="118">
        <v>600000</v>
      </c>
      <c r="G29" s="118">
        <v>100000</v>
      </c>
      <c r="H29" s="155"/>
      <c r="I29" s="118"/>
      <c r="J29" s="155"/>
      <c r="K29" s="118"/>
      <c r="L29" s="118"/>
      <c r="M29" s="118"/>
      <c r="N29" s="118"/>
      <c r="O29" s="118"/>
    </row>
  </sheetData>
  <mergeCells count="11">
    <mergeCell ref="A2:O2"/>
    <mergeCell ref="A3:L3"/>
    <mergeCell ref="D4:F4"/>
    <mergeCell ref="J4:O4"/>
    <mergeCell ref="A29:B29"/>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workbookViewId="0">
      <selection activeCell="A16" sqref="A16"/>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109" t="s">
        <v>116</v>
      </c>
    </row>
    <row r="2" ht="31.5" customHeight="1" spans="1:4">
      <c r="A2" s="60" t="s">
        <v>117</v>
      </c>
      <c r="B2" s="182"/>
      <c r="C2" s="182"/>
      <c r="D2" s="182"/>
    </row>
    <row r="3" ht="17.25" customHeight="1" spans="1:4">
      <c r="A3" s="5" t="s">
        <v>2</v>
      </c>
      <c r="B3" s="183"/>
      <c r="C3" s="183"/>
      <c r="D3" s="111" t="s">
        <v>3</v>
      </c>
    </row>
    <row r="4" ht="24.65" customHeight="1" spans="1:4">
      <c r="A4" s="11" t="s">
        <v>4</v>
      </c>
      <c r="B4" s="13"/>
      <c r="C4" s="11" t="s">
        <v>5</v>
      </c>
      <c r="D4" s="13"/>
    </row>
    <row r="5" ht="15.65" customHeight="1" spans="1:4">
      <c r="A5" s="16" t="s">
        <v>6</v>
      </c>
      <c r="B5" s="184" t="s">
        <v>7</v>
      </c>
      <c r="C5" s="16" t="s">
        <v>118</v>
      </c>
      <c r="D5" s="184" t="s">
        <v>7</v>
      </c>
    </row>
    <row r="6" ht="14.15" customHeight="1" spans="1:4">
      <c r="A6" s="19"/>
      <c r="B6" s="18"/>
      <c r="C6" s="19"/>
      <c r="D6" s="18"/>
    </row>
    <row r="7" ht="29.15" customHeight="1" spans="1:4">
      <c r="A7" s="185" t="s">
        <v>119</v>
      </c>
      <c r="B7" s="108">
        <v>4871954.39</v>
      </c>
      <c r="C7" s="186" t="s">
        <v>120</v>
      </c>
      <c r="D7" s="108">
        <v>4971954.39</v>
      </c>
    </row>
    <row r="8" ht="29.15" customHeight="1" spans="1:4">
      <c r="A8" s="187" t="s">
        <v>121</v>
      </c>
      <c r="B8" s="103">
        <v>4871954.39</v>
      </c>
      <c r="C8" s="188" t="s">
        <v>122</v>
      </c>
      <c r="D8" s="103">
        <v>3789989.61</v>
      </c>
    </row>
    <row r="9" ht="29.15" customHeight="1" spans="1:4">
      <c r="A9" s="187" t="s">
        <v>123</v>
      </c>
      <c r="B9" s="103"/>
      <c r="C9" s="188" t="s">
        <v>124</v>
      </c>
      <c r="D9" s="103"/>
    </row>
    <row r="10" ht="29.15" customHeight="1" spans="1:4">
      <c r="A10" s="187" t="s">
        <v>125</v>
      </c>
      <c r="B10" s="103"/>
      <c r="C10" s="188" t="s">
        <v>126</v>
      </c>
      <c r="D10" s="103"/>
    </row>
    <row r="11" ht="29.15" customHeight="1" spans="1:4">
      <c r="A11" s="189" t="s">
        <v>127</v>
      </c>
      <c r="B11" s="190">
        <v>100000</v>
      </c>
      <c r="C11" s="188" t="s">
        <v>128</v>
      </c>
      <c r="D11" s="103"/>
    </row>
    <row r="12" ht="29.15" customHeight="1" spans="1:4">
      <c r="A12" s="187" t="s">
        <v>121</v>
      </c>
      <c r="B12" s="191"/>
      <c r="C12" s="188" t="s">
        <v>129</v>
      </c>
      <c r="D12" s="103"/>
    </row>
    <row r="13" ht="29.15" customHeight="1" spans="1:4">
      <c r="A13" s="192" t="s">
        <v>123</v>
      </c>
      <c r="B13" s="191">
        <v>100000</v>
      </c>
      <c r="C13" s="188" t="s">
        <v>130</v>
      </c>
      <c r="D13" s="103"/>
    </row>
    <row r="14" ht="29.15" customHeight="1" spans="1:4">
      <c r="A14" s="192" t="s">
        <v>125</v>
      </c>
      <c r="B14" s="190"/>
      <c r="C14" s="188" t="s">
        <v>131</v>
      </c>
      <c r="D14" s="103"/>
    </row>
    <row r="15" ht="29.15" customHeight="1" spans="1:4">
      <c r="A15" s="192"/>
      <c r="B15" s="190"/>
      <c r="C15" s="188" t="s">
        <v>132</v>
      </c>
      <c r="D15" s="103">
        <v>429209.28</v>
      </c>
    </row>
    <row r="16" ht="29.15" customHeight="1" spans="1:4">
      <c r="A16" s="192"/>
      <c r="B16" s="190"/>
      <c r="C16" s="188" t="s">
        <v>133</v>
      </c>
      <c r="D16" s="103">
        <v>316359.74</v>
      </c>
    </row>
    <row r="17" ht="29.15" customHeight="1" spans="1:4">
      <c r="A17" s="192"/>
      <c r="B17" s="190"/>
      <c r="C17" s="188" t="s">
        <v>134</v>
      </c>
      <c r="D17" s="103"/>
    </row>
    <row r="18" ht="29.15" customHeight="1" spans="1:4">
      <c r="A18" s="192"/>
      <c r="B18" s="190"/>
      <c r="C18" s="188" t="s">
        <v>135</v>
      </c>
      <c r="D18" s="103"/>
    </row>
    <row r="19" ht="29.15" customHeight="1" spans="1:4">
      <c r="A19" s="192"/>
      <c r="B19" s="190"/>
      <c r="C19" s="188" t="s">
        <v>136</v>
      </c>
      <c r="D19" s="103">
        <v>100000</v>
      </c>
    </row>
    <row r="20" ht="29.15" customHeight="1" spans="1:4">
      <c r="A20" s="192"/>
      <c r="B20" s="190"/>
      <c r="C20" s="188" t="s">
        <v>137</v>
      </c>
      <c r="D20" s="103"/>
    </row>
    <row r="21" ht="29.15" customHeight="1" spans="1:4">
      <c r="A21" s="192"/>
      <c r="B21" s="190"/>
      <c r="C21" s="188" t="s">
        <v>138</v>
      </c>
      <c r="D21" s="103"/>
    </row>
    <row r="22" ht="29.15" customHeight="1" spans="1:4">
      <c r="A22" s="192"/>
      <c r="B22" s="190"/>
      <c r="C22" s="188" t="s">
        <v>139</v>
      </c>
      <c r="D22" s="103"/>
    </row>
    <row r="23" ht="29.15" customHeight="1" spans="1:4">
      <c r="A23" s="192"/>
      <c r="B23" s="190"/>
      <c r="C23" s="188" t="s">
        <v>140</v>
      </c>
      <c r="D23" s="103"/>
    </row>
    <row r="24" ht="29.15" customHeight="1" spans="1:4">
      <c r="A24" s="192"/>
      <c r="B24" s="190"/>
      <c r="C24" s="188" t="s">
        <v>141</v>
      </c>
      <c r="D24" s="103"/>
    </row>
    <row r="25" ht="29.15" customHeight="1" spans="1:4">
      <c r="A25" s="192"/>
      <c r="B25" s="190"/>
      <c r="C25" s="188" t="s">
        <v>142</v>
      </c>
      <c r="D25" s="103"/>
    </row>
    <row r="26" ht="29.15" customHeight="1" spans="1:4">
      <c r="A26" s="192"/>
      <c r="B26" s="190"/>
      <c r="C26" s="188" t="s">
        <v>143</v>
      </c>
      <c r="D26" s="103">
        <v>336395.76</v>
      </c>
    </row>
    <row r="27" ht="29.15" customHeight="1" spans="1:4">
      <c r="A27" s="192"/>
      <c r="B27" s="190"/>
      <c r="C27" s="188" t="s">
        <v>144</v>
      </c>
      <c r="D27" s="103"/>
    </row>
    <row r="28" ht="29.15" customHeight="1" spans="1:4">
      <c r="A28" s="192"/>
      <c r="B28" s="190"/>
      <c r="C28" s="188" t="s">
        <v>145</v>
      </c>
      <c r="D28" s="103"/>
    </row>
    <row r="29" ht="29.15" customHeight="1" spans="1:4">
      <c r="A29" s="192"/>
      <c r="B29" s="190"/>
      <c r="C29" s="188" t="s">
        <v>146</v>
      </c>
      <c r="D29" s="103"/>
    </row>
    <row r="30" ht="29.15" customHeight="1" spans="1:4">
      <c r="A30" s="192"/>
      <c r="B30" s="190"/>
      <c r="C30" s="188" t="s">
        <v>147</v>
      </c>
      <c r="D30" s="103"/>
    </row>
    <row r="31" ht="29.15" customHeight="1" spans="1:4">
      <c r="A31" s="192"/>
      <c r="B31" s="190"/>
      <c r="C31" s="188" t="s">
        <v>148</v>
      </c>
      <c r="D31" s="103"/>
    </row>
    <row r="32" ht="29.15" customHeight="1" spans="1:4">
      <c r="A32" s="192"/>
      <c r="B32" s="190"/>
      <c r="C32" s="188" t="s">
        <v>149</v>
      </c>
      <c r="D32" s="103"/>
    </row>
    <row r="33" ht="29.15" customHeight="1" spans="1:4">
      <c r="A33" s="192"/>
      <c r="B33" s="190"/>
      <c r="C33" s="188" t="s">
        <v>150</v>
      </c>
      <c r="D33" s="103"/>
    </row>
    <row r="34" ht="29.15" customHeight="1" spans="1:4">
      <c r="A34" s="192"/>
      <c r="B34" s="190"/>
      <c r="C34" s="188" t="s">
        <v>151</v>
      </c>
      <c r="D34" s="103"/>
    </row>
    <row r="35" ht="29.15" customHeight="1" spans="1:4">
      <c r="A35" s="193"/>
      <c r="B35" s="190"/>
      <c r="C35" s="194" t="s">
        <v>152</v>
      </c>
      <c r="D35" s="190"/>
    </row>
    <row r="36" ht="29.15" customHeight="1" spans="1:4">
      <c r="A36" s="193" t="s">
        <v>153</v>
      </c>
      <c r="B36" s="190">
        <v>4971954.39</v>
      </c>
      <c r="C36" s="195" t="s">
        <v>54</v>
      </c>
      <c r="D36" s="190">
        <v>4971954.39</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F7" sqref="F7"/>
    </sheetView>
  </sheetViews>
  <sheetFormatPr defaultColWidth="9.14166666666667" defaultRowHeight="14.25" customHeight="1" outlineLevelCol="6"/>
  <cols>
    <col min="1" max="7" width="23.6333333333333" customWidth="1"/>
  </cols>
  <sheetData>
    <row r="1" ht="12" customHeight="1" spans="1:7">
      <c r="D1" s="144"/>
      <c r="F1" s="121"/>
      <c r="G1" s="121" t="s">
        <v>154</v>
      </c>
    </row>
    <row r="2" ht="39" customHeight="1" spans="1:7">
      <c r="A2" s="4" t="s">
        <v>155</v>
      </c>
      <c r="B2" s="4"/>
      <c r="C2" s="4"/>
      <c r="D2" s="4"/>
      <c r="E2" s="4"/>
      <c r="F2" s="4"/>
      <c r="G2" s="4"/>
    </row>
    <row r="3" ht="18" customHeight="1" spans="1:7">
      <c r="A3" s="5" t="s">
        <v>2</v>
      </c>
      <c r="F3" s="124"/>
      <c r="G3" s="124" t="s">
        <v>3</v>
      </c>
    </row>
    <row r="4" ht="20.25" customHeight="1" spans="1:7">
      <c r="A4" s="170" t="s">
        <v>156</v>
      </c>
      <c r="B4" s="171"/>
      <c r="C4" s="172" t="s">
        <v>59</v>
      </c>
      <c r="D4" s="12" t="s">
        <v>86</v>
      </c>
      <c r="E4" s="12"/>
      <c r="F4" s="13"/>
      <c r="G4" s="172" t="s">
        <v>87</v>
      </c>
    </row>
    <row r="5" ht="20.25" customHeight="1" spans="1:7">
      <c r="A5" s="173" t="s">
        <v>77</v>
      </c>
      <c r="B5" s="174" t="s">
        <v>78</v>
      </c>
      <c r="C5" s="112"/>
      <c r="D5" s="112" t="s">
        <v>61</v>
      </c>
      <c r="E5" s="112" t="s">
        <v>157</v>
      </c>
      <c r="F5" s="112" t="s">
        <v>158</v>
      </c>
      <c r="G5" s="112"/>
    </row>
    <row r="6" ht="13.5" customHeight="1" spans="1:7">
      <c r="A6" s="175" t="s">
        <v>159</v>
      </c>
      <c r="B6" s="175" t="s">
        <v>160</v>
      </c>
      <c r="C6" s="175" t="s">
        <v>161</v>
      </c>
      <c r="D6" s="125"/>
      <c r="E6" s="175" t="s">
        <v>162</v>
      </c>
      <c r="F6" s="175" t="s">
        <v>163</v>
      </c>
      <c r="G6" s="175" t="s">
        <v>164</v>
      </c>
    </row>
    <row r="7" s="1" customFormat="1" ht="22.5" customHeight="1" spans="1:7">
      <c r="A7" s="137" t="s">
        <v>88</v>
      </c>
      <c r="B7" s="137" t="s">
        <v>89</v>
      </c>
      <c r="C7" s="176">
        <v>3789989.61</v>
      </c>
      <c r="D7" s="176">
        <v>3189989.61</v>
      </c>
      <c r="E7" s="176">
        <v>2905693.77</v>
      </c>
      <c r="F7" s="176">
        <v>284295.84</v>
      </c>
      <c r="G7" s="176">
        <v>600000</v>
      </c>
    </row>
    <row r="8" s="1" customFormat="1" ht="22.5" customHeight="1" spans="1:7">
      <c r="A8" s="177" t="s">
        <v>90</v>
      </c>
      <c r="B8" s="177" t="s">
        <v>165</v>
      </c>
      <c r="C8" s="176">
        <v>3189989.61</v>
      </c>
      <c r="D8" s="176">
        <v>3189989.61</v>
      </c>
      <c r="E8" s="176">
        <v>2905693.77</v>
      </c>
      <c r="F8" s="176">
        <v>284295.84</v>
      </c>
      <c r="G8" s="176"/>
    </row>
    <row r="9" s="1" customFormat="1" ht="22.5" customHeight="1" spans="1:7">
      <c r="A9" s="178" t="s">
        <v>91</v>
      </c>
      <c r="B9" s="178" t="s">
        <v>166</v>
      </c>
      <c r="C9" s="176">
        <v>3189989.61</v>
      </c>
      <c r="D9" s="176">
        <v>3189989.61</v>
      </c>
      <c r="E9" s="176">
        <v>2905693.77</v>
      </c>
      <c r="F9" s="176">
        <v>284295.84</v>
      </c>
      <c r="G9" s="176"/>
    </row>
    <row r="10" s="1" customFormat="1" ht="22.5" customHeight="1" spans="1:7">
      <c r="A10" s="177" t="s">
        <v>92</v>
      </c>
      <c r="B10" s="177" t="s">
        <v>167</v>
      </c>
      <c r="C10" s="176">
        <v>600000</v>
      </c>
      <c r="D10" s="176"/>
      <c r="E10" s="176"/>
      <c r="F10" s="176"/>
      <c r="G10" s="176">
        <v>600000</v>
      </c>
    </row>
    <row r="11" s="1" customFormat="1" ht="22.5" customHeight="1" spans="1:7">
      <c r="A11" s="178" t="s">
        <v>93</v>
      </c>
      <c r="B11" s="178" t="s">
        <v>168</v>
      </c>
      <c r="C11" s="176">
        <v>400000</v>
      </c>
      <c r="D11" s="176"/>
      <c r="E11" s="176"/>
      <c r="F11" s="176"/>
      <c r="G11" s="176">
        <v>400000</v>
      </c>
    </row>
    <row r="12" s="1" customFormat="1" ht="22.5" customHeight="1" spans="1:7">
      <c r="A12" s="178" t="s">
        <v>94</v>
      </c>
      <c r="B12" s="178" t="s">
        <v>169</v>
      </c>
      <c r="C12" s="176">
        <v>200000</v>
      </c>
      <c r="D12" s="176"/>
      <c r="E12" s="176"/>
      <c r="F12" s="176"/>
      <c r="G12" s="176">
        <v>200000</v>
      </c>
    </row>
    <row r="13" s="1" customFormat="1" ht="22.5" customHeight="1" spans="1:7">
      <c r="A13" s="137" t="s">
        <v>95</v>
      </c>
      <c r="B13" s="137" t="s">
        <v>96</v>
      </c>
      <c r="C13" s="176">
        <v>429209.28</v>
      </c>
      <c r="D13" s="176">
        <v>429209.28</v>
      </c>
      <c r="E13" s="176">
        <v>426009.28</v>
      </c>
      <c r="F13" s="176">
        <v>3200</v>
      </c>
      <c r="G13" s="176"/>
    </row>
    <row r="14" s="1" customFormat="1" ht="22.5" customHeight="1" spans="1:7">
      <c r="A14" s="177" t="s">
        <v>97</v>
      </c>
      <c r="B14" s="177" t="s">
        <v>170</v>
      </c>
      <c r="C14" s="176">
        <v>429209.28</v>
      </c>
      <c r="D14" s="176">
        <v>429209.28</v>
      </c>
      <c r="E14" s="176">
        <v>426009.28</v>
      </c>
      <c r="F14" s="176">
        <v>3200</v>
      </c>
      <c r="G14" s="176"/>
    </row>
    <row r="15" s="1" customFormat="1" ht="22.5" customHeight="1" spans="1:7">
      <c r="A15" s="178" t="s">
        <v>98</v>
      </c>
      <c r="B15" s="178" t="s">
        <v>171</v>
      </c>
      <c r="C15" s="176">
        <v>426009.28</v>
      </c>
      <c r="D15" s="176">
        <v>426009.28</v>
      </c>
      <c r="E15" s="176">
        <v>426009.28</v>
      </c>
      <c r="F15" s="176"/>
      <c r="G15" s="176"/>
    </row>
    <row r="16" s="1" customFormat="1" ht="22.5" customHeight="1" spans="1:7">
      <c r="A16" s="178" t="s">
        <v>99</v>
      </c>
      <c r="B16" s="178" t="s">
        <v>172</v>
      </c>
      <c r="C16" s="176">
        <v>3200</v>
      </c>
      <c r="D16" s="176">
        <v>3200</v>
      </c>
      <c r="E16" s="176"/>
      <c r="F16" s="176">
        <v>3200</v>
      </c>
      <c r="G16" s="176"/>
    </row>
    <row r="17" s="1" customFormat="1" ht="22.5" customHeight="1" spans="1:7">
      <c r="A17" s="137" t="s">
        <v>100</v>
      </c>
      <c r="B17" s="137" t="s">
        <v>101</v>
      </c>
      <c r="C17" s="176">
        <v>316359.74</v>
      </c>
      <c r="D17" s="176">
        <v>316359.74</v>
      </c>
      <c r="E17" s="176">
        <v>316359.74</v>
      </c>
      <c r="F17" s="176"/>
      <c r="G17" s="176"/>
    </row>
    <row r="18" s="1" customFormat="1" ht="22.5" customHeight="1" spans="1:7">
      <c r="A18" s="177" t="s">
        <v>102</v>
      </c>
      <c r="B18" s="177" t="s">
        <v>173</v>
      </c>
      <c r="C18" s="176">
        <v>316359.74</v>
      </c>
      <c r="D18" s="176">
        <v>316359.74</v>
      </c>
      <c r="E18" s="176">
        <v>316359.74</v>
      </c>
      <c r="F18" s="176"/>
      <c r="G18" s="176"/>
    </row>
    <row r="19" s="1" customFormat="1" ht="22.5" customHeight="1" spans="1:7">
      <c r="A19" s="178" t="s">
        <v>103</v>
      </c>
      <c r="B19" s="178" t="s">
        <v>174</v>
      </c>
      <c r="C19" s="176">
        <v>164704.5</v>
      </c>
      <c r="D19" s="176">
        <v>164704.5</v>
      </c>
      <c r="E19" s="176">
        <v>164704.5</v>
      </c>
      <c r="F19" s="176"/>
      <c r="G19" s="176"/>
    </row>
    <row r="20" s="1" customFormat="1" ht="22.5" customHeight="1" spans="1:7">
      <c r="A20" s="178" t="s">
        <v>104</v>
      </c>
      <c r="B20" s="178" t="s">
        <v>175</v>
      </c>
      <c r="C20" s="176">
        <v>31813.2</v>
      </c>
      <c r="D20" s="176">
        <v>31813.2</v>
      </c>
      <c r="E20" s="176">
        <v>31813.2</v>
      </c>
      <c r="F20" s="176"/>
      <c r="G20" s="176"/>
    </row>
    <row r="21" s="1" customFormat="1" ht="22.5" customHeight="1" spans="1:7">
      <c r="A21" s="178" t="s">
        <v>105</v>
      </c>
      <c r="B21" s="178" t="s">
        <v>176</v>
      </c>
      <c r="C21" s="176">
        <v>110376.92</v>
      </c>
      <c r="D21" s="176">
        <v>110376.92</v>
      </c>
      <c r="E21" s="176">
        <v>110376.92</v>
      </c>
      <c r="F21" s="176"/>
      <c r="G21" s="176"/>
    </row>
    <row r="22" s="1" customFormat="1" ht="22.5" customHeight="1" spans="1:7">
      <c r="A22" s="178" t="s">
        <v>106</v>
      </c>
      <c r="B22" s="178" t="s">
        <v>177</v>
      </c>
      <c r="C22" s="176">
        <v>9465.12</v>
      </c>
      <c r="D22" s="176">
        <v>9465.12</v>
      </c>
      <c r="E22" s="176">
        <v>9465.12</v>
      </c>
      <c r="F22" s="176"/>
      <c r="G22" s="176"/>
    </row>
    <row r="23" s="1" customFormat="1" ht="22.5" customHeight="1" spans="1:7">
      <c r="A23" s="137" t="s">
        <v>111</v>
      </c>
      <c r="B23" s="137" t="s">
        <v>112</v>
      </c>
      <c r="C23" s="176">
        <v>336395.76</v>
      </c>
      <c r="D23" s="176">
        <v>336395.76</v>
      </c>
      <c r="E23" s="176">
        <v>336395.76</v>
      </c>
      <c r="F23" s="176"/>
      <c r="G23" s="176"/>
    </row>
    <row r="24" s="1" customFormat="1" ht="22.5" customHeight="1" spans="1:7">
      <c r="A24" s="177" t="s">
        <v>113</v>
      </c>
      <c r="B24" s="177" t="s">
        <v>178</v>
      </c>
      <c r="C24" s="176">
        <v>336395.76</v>
      </c>
      <c r="D24" s="176">
        <v>336395.76</v>
      </c>
      <c r="E24" s="176">
        <v>336395.76</v>
      </c>
      <c r="F24" s="176"/>
      <c r="G24" s="176"/>
    </row>
    <row r="25" s="1" customFormat="1" ht="22.5" customHeight="1" spans="1:7">
      <c r="A25" s="178" t="s">
        <v>114</v>
      </c>
      <c r="B25" s="178" t="s">
        <v>179</v>
      </c>
      <c r="C25" s="176">
        <v>336395.76</v>
      </c>
      <c r="D25" s="176">
        <v>336395.76</v>
      </c>
      <c r="E25" s="176">
        <v>336395.76</v>
      </c>
      <c r="F25" s="176"/>
      <c r="G25" s="176"/>
    </row>
    <row r="26" s="1" customFormat="1" ht="22.5" customHeight="1" spans="1:7">
      <c r="A26" s="179" t="s">
        <v>115</v>
      </c>
      <c r="B26" s="180" t="s">
        <v>115</v>
      </c>
      <c r="C26" s="181">
        <v>4871954.39</v>
      </c>
      <c r="D26" s="176">
        <v>4271954.39</v>
      </c>
      <c r="E26" s="181">
        <v>3984458.55</v>
      </c>
      <c r="F26" s="181">
        <v>287495.84</v>
      </c>
      <c r="G26" s="181">
        <v>600000</v>
      </c>
    </row>
  </sheetData>
  <mergeCells count="7">
    <mergeCell ref="A2:G2"/>
    <mergeCell ref="A3:E3"/>
    <mergeCell ref="A4:B4"/>
    <mergeCell ref="D4:F4"/>
    <mergeCell ref="A26:B26"/>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7" sqref="$A7:$XFD7"/>
    </sheetView>
  </sheetViews>
  <sheetFormatPr defaultColWidth="9.14166666666667" defaultRowHeight="14.25" customHeight="1" outlineLevelRow="6" outlineLevelCol="5"/>
  <cols>
    <col min="1" max="1" width="27.425" customWidth="1"/>
    <col min="2" max="6" width="31.175" customWidth="1"/>
  </cols>
  <sheetData>
    <row r="1" ht="12" customHeight="1" spans="1:6">
      <c r="A1" s="164"/>
      <c r="B1" s="164"/>
      <c r="C1" s="74"/>
      <c r="F1" s="73" t="s">
        <v>180</v>
      </c>
    </row>
    <row r="2" ht="25.5" customHeight="1" spans="1:6">
      <c r="A2" s="165" t="s">
        <v>181</v>
      </c>
      <c r="B2" s="165"/>
      <c r="C2" s="165"/>
      <c r="D2" s="165"/>
      <c r="E2" s="165"/>
      <c r="F2" s="165"/>
    </row>
    <row r="3" ht="15.75" customHeight="1" spans="1:6">
      <c r="A3" s="230" t="s">
        <v>2</v>
      </c>
      <c r="B3" s="164"/>
      <c r="C3" s="74"/>
      <c r="F3" s="73" t="s">
        <v>182</v>
      </c>
    </row>
    <row r="4" ht="19.5" customHeight="1" spans="1:6">
      <c r="A4" s="10" t="s">
        <v>183</v>
      </c>
      <c r="B4" s="16" t="s">
        <v>184</v>
      </c>
      <c r="C4" s="11" t="s">
        <v>185</v>
      </c>
      <c r="D4" s="12"/>
      <c r="E4" s="13"/>
      <c r="F4" s="16" t="s">
        <v>186</v>
      </c>
    </row>
    <row r="5" ht="19.5" customHeight="1" spans="1:6">
      <c r="A5" s="18"/>
      <c r="B5" s="19"/>
      <c r="C5" s="125" t="s">
        <v>61</v>
      </c>
      <c r="D5" s="125" t="s">
        <v>187</v>
      </c>
      <c r="E5" s="125" t="s">
        <v>188</v>
      </c>
      <c r="F5" s="19"/>
    </row>
    <row r="6" ht="18.75" customHeight="1" spans="1:6">
      <c r="A6" s="166">
        <v>1</v>
      </c>
      <c r="B6" s="166">
        <v>2</v>
      </c>
      <c r="C6" s="167">
        <v>3</v>
      </c>
      <c r="D6" s="166">
        <v>4</v>
      </c>
      <c r="E6" s="166">
        <v>5</v>
      </c>
      <c r="F6" s="166">
        <v>6</v>
      </c>
    </row>
    <row r="7" s="1" customFormat="1" ht="22.5" customHeight="1" spans="1:6">
      <c r="A7" s="168">
        <v>30500</v>
      </c>
      <c r="B7" s="168"/>
      <c r="C7" s="169">
        <v>25000</v>
      </c>
      <c r="D7" s="168"/>
      <c r="E7" s="168">
        <v>25000</v>
      </c>
      <c r="F7" s="168">
        <v>5500</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7"/>
  <sheetViews>
    <sheetView showZeros="0" workbookViewId="0">
      <selection activeCell="B1" sqref="B$1:C$1048576"/>
    </sheetView>
  </sheetViews>
  <sheetFormatPr defaultColWidth="8.75" defaultRowHeight="14.25" customHeight="1"/>
  <cols>
    <col min="1" max="1" width="19.625" customWidth="1"/>
    <col min="2" max="2" width="17.875" customWidth="1"/>
    <col min="3" max="3" width="17.125" customWidth="1"/>
    <col min="4" max="4" width="8.75" customWidth="1"/>
    <col min="5" max="5" width="27.125" customWidth="1"/>
    <col min="6" max="6" width="8.75" customWidth="1"/>
    <col min="7" max="7" width="23.75" customWidth="1"/>
    <col min="8" max="9" width="10.375" customWidth="1"/>
    <col min="10" max="10" width="10" customWidth="1"/>
    <col min="11" max="11" width="15.625" customWidth="1"/>
    <col min="12" max="12" width="10.375" customWidth="1"/>
    <col min="13" max="16384" width="8.75" customWidth="1"/>
  </cols>
  <sheetData>
    <row r="1" ht="13.5" customHeight="1" spans="1:23">
      <c r="D1" s="2"/>
      <c r="E1" s="2"/>
      <c r="F1" s="2"/>
      <c r="G1" s="2"/>
      <c r="U1" s="144"/>
      <c r="W1" s="121" t="s">
        <v>189</v>
      </c>
    </row>
    <row r="2" ht="27.75" customHeight="1" spans="1:23">
      <c r="A2" s="28" t="s">
        <v>190</v>
      </c>
      <c r="B2" s="28"/>
      <c r="C2" s="28"/>
      <c r="D2" s="28"/>
      <c r="E2" s="28"/>
      <c r="F2" s="28"/>
      <c r="G2" s="28"/>
      <c r="H2" s="28"/>
      <c r="I2" s="28"/>
      <c r="J2" s="28"/>
      <c r="K2" s="28"/>
      <c r="L2" s="28"/>
      <c r="M2" s="28"/>
      <c r="N2" s="28"/>
      <c r="O2" s="28"/>
      <c r="P2" s="28"/>
      <c r="Q2" s="28"/>
      <c r="R2" s="28"/>
      <c r="S2" s="28"/>
      <c r="T2" s="28"/>
      <c r="U2" s="28"/>
      <c r="V2" s="28"/>
      <c r="W2" s="28"/>
    </row>
    <row r="3" ht="13.5" customHeight="1" spans="1:23">
      <c r="A3" s="230" t="s">
        <v>2</v>
      </c>
      <c r="B3" s="6"/>
      <c r="C3" s="6"/>
      <c r="D3" s="6"/>
      <c r="E3" s="6"/>
      <c r="F3" s="6"/>
      <c r="G3" s="6"/>
      <c r="H3" s="7"/>
      <c r="I3" s="7"/>
      <c r="J3" s="7"/>
      <c r="K3" s="7"/>
      <c r="L3" s="7"/>
      <c r="M3" s="7"/>
      <c r="N3" s="7"/>
      <c r="O3" s="7"/>
      <c r="P3" s="7"/>
      <c r="Q3" s="7"/>
      <c r="U3" s="144"/>
      <c r="W3" s="124" t="s">
        <v>182</v>
      </c>
    </row>
    <row r="4" ht="21.75" customHeight="1" spans="1:23">
      <c r="A4" s="9" t="s">
        <v>191</v>
      </c>
      <c r="B4" s="9" t="s">
        <v>192</v>
      </c>
      <c r="C4" s="9" t="s">
        <v>193</v>
      </c>
      <c r="D4" s="10" t="s">
        <v>194</v>
      </c>
      <c r="E4" s="10" t="s">
        <v>195</v>
      </c>
      <c r="F4" s="10" t="s">
        <v>196</v>
      </c>
      <c r="G4" s="10" t="s">
        <v>197</v>
      </c>
      <c r="H4" s="125" t="s">
        <v>198</v>
      </c>
      <c r="I4" s="125"/>
      <c r="J4" s="125"/>
      <c r="K4" s="125"/>
      <c r="L4" s="146"/>
      <c r="M4" s="146"/>
      <c r="N4" s="146"/>
      <c r="O4" s="146"/>
      <c r="P4" s="146"/>
      <c r="Q4" s="62"/>
      <c r="R4" s="125"/>
      <c r="S4" s="125"/>
      <c r="T4" s="125"/>
      <c r="U4" s="125"/>
      <c r="V4" s="125"/>
      <c r="W4" s="125"/>
    </row>
    <row r="5" ht="21.75" customHeight="1" spans="1:23">
      <c r="A5" s="14"/>
      <c r="B5" s="14"/>
      <c r="C5" s="14"/>
      <c r="D5" s="15"/>
      <c r="E5" s="15"/>
      <c r="F5" s="15"/>
      <c r="G5" s="15"/>
      <c r="H5" s="125" t="s">
        <v>59</v>
      </c>
      <c r="I5" s="62" t="s">
        <v>62</v>
      </c>
      <c r="J5" s="62"/>
      <c r="K5" s="62"/>
      <c r="L5" s="146"/>
      <c r="M5" s="146"/>
      <c r="N5" s="146" t="s">
        <v>199</v>
      </c>
      <c r="O5" s="146"/>
      <c r="P5" s="146"/>
      <c r="Q5" s="62" t="s">
        <v>65</v>
      </c>
      <c r="R5" s="125" t="s">
        <v>80</v>
      </c>
      <c r="S5" s="62"/>
      <c r="T5" s="62"/>
      <c r="U5" s="62"/>
      <c r="V5" s="62"/>
      <c r="W5" s="62"/>
    </row>
    <row r="6" ht="15" customHeight="1" spans="1:23">
      <c r="A6" s="17"/>
      <c r="B6" s="17"/>
      <c r="C6" s="17"/>
      <c r="D6" s="18"/>
      <c r="E6" s="18"/>
      <c r="F6" s="18"/>
      <c r="G6" s="18"/>
      <c r="H6" s="125"/>
      <c r="I6" s="62" t="s">
        <v>200</v>
      </c>
      <c r="J6" s="62" t="s">
        <v>201</v>
      </c>
      <c r="K6" s="62" t="s">
        <v>202</v>
      </c>
      <c r="L6" s="157" t="s">
        <v>203</v>
      </c>
      <c r="M6" s="157" t="s">
        <v>204</v>
      </c>
      <c r="N6" s="157" t="s">
        <v>62</v>
      </c>
      <c r="O6" s="157" t="s">
        <v>63</v>
      </c>
      <c r="P6" s="157" t="s">
        <v>64</v>
      </c>
      <c r="Q6" s="62"/>
      <c r="R6" s="62" t="s">
        <v>61</v>
      </c>
      <c r="S6" s="62" t="s">
        <v>72</v>
      </c>
      <c r="T6" s="62" t="s">
        <v>205</v>
      </c>
      <c r="U6" s="62" t="s">
        <v>68</v>
      </c>
      <c r="V6" s="62" t="s">
        <v>69</v>
      </c>
      <c r="W6" s="62" t="s">
        <v>70</v>
      </c>
    </row>
    <row r="7" ht="27.75" customHeight="1" spans="1:23">
      <c r="A7" s="17"/>
      <c r="B7" s="17"/>
      <c r="C7" s="17"/>
      <c r="D7" s="18"/>
      <c r="E7" s="18"/>
      <c r="F7" s="18"/>
      <c r="G7" s="18"/>
      <c r="H7" s="125"/>
      <c r="I7" s="62"/>
      <c r="J7" s="62"/>
      <c r="K7" s="62"/>
      <c r="L7" s="157"/>
      <c r="M7" s="157"/>
      <c r="N7" s="157"/>
      <c r="O7" s="157"/>
      <c r="P7" s="157"/>
      <c r="Q7" s="62"/>
      <c r="R7" s="62"/>
      <c r="S7" s="62"/>
      <c r="T7" s="62"/>
      <c r="U7" s="62"/>
      <c r="V7" s="62"/>
      <c r="W7" s="62"/>
    </row>
    <row r="8" s="156" customFormat="1" ht="15" customHeight="1" spans="1:23">
      <c r="A8" s="158">
        <v>1</v>
      </c>
      <c r="B8" s="158">
        <v>2</v>
      </c>
      <c r="C8" s="158">
        <v>3</v>
      </c>
      <c r="D8" s="158">
        <v>4</v>
      </c>
      <c r="E8" s="158">
        <v>5</v>
      </c>
      <c r="F8" s="158">
        <v>6</v>
      </c>
      <c r="G8" s="158">
        <v>7</v>
      </c>
      <c r="H8" s="158">
        <v>8</v>
      </c>
      <c r="I8" s="158">
        <v>9</v>
      </c>
      <c r="J8" s="158">
        <v>10</v>
      </c>
      <c r="K8" s="158">
        <v>11</v>
      </c>
      <c r="L8" s="158">
        <v>12</v>
      </c>
      <c r="M8" s="158">
        <v>13</v>
      </c>
      <c r="N8" s="158">
        <v>14</v>
      </c>
      <c r="O8" s="158">
        <v>15</v>
      </c>
      <c r="P8" s="158">
        <v>16</v>
      </c>
      <c r="Q8" s="158">
        <v>17</v>
      </c>
      <c r="R8" s="158">
        <v>18</v>
      </c>
      <c r="S8" s="158">
        <v>19</v>
      </c>
      <c r="T8" s="158">
        <v>20</v>
      </c>
      <c r="U8" s="158">
        <v>21</v>
      </c>
      <c r="V8" s="158">
        <v>22</v>
      </c>
      <c r="W8" s="158">
        <v>23</v>
      </c>
    </row>
    <row r="9" s="1" customFormat="1" ht="22.5" customHeight="1" spans="1:23">
      <c r="A9" s="159" t="s">
        <v>74</v>
      </c>
      <c r="B9" s="159"/>
      <c r="C9" s="159"/>
      <c r="D9" s="159"/>
      <c r="E9" s="159"/>
      <c r="F9" s="159"/>
      <c r="G9" s="159"/>
      <c r="H9" s="118"/>
      <c r="I9" s="118"/>
      <c r="J9" s="118"/>
      <c r="K9" s="160"/>
      <c r="L9" s="118"/>
      <c r="M9" s="160"/>
      <c r="N9" s="160"/>
      <c r="O9" s="160"/>
      <c r="P9" s="160"/>
      <c r="Q9" s="118"/>
      <c r="R9" s="118"/>
      <c r="S9" s="118"/>
      <c r="T9" s="118"/>
      <c r="U9" s="118"/>
      <c r="V9" s="118"/>
      <c r="W9" s="118"/>
    </row>
    <row r="10" s="1" customFormat="1" ht="22.5" customHeight="1" spans="1:23">
      <c r="A10" s="161" t="s">
        <v>74</v>
      </c>
      <c r="B10" s="159"/>
      <c r="C10" s="159"/>
      <c r="D10" s="159"/>
      <c r="E10" s="159"/>
      <c r="F10" s="159"/>
      <c r="G10" s="159"/>
      <c r="H10" s="118"/>
      <c r="I10" s="118"/>
      <c r="J10" s="118"/>
      <c r="K10" s="160"/>
      <c r="L10" s="118"/>
      <c r="M10" s="160"/>
      <c r="N10" s="150"/>
      <c r="O10" s="150"/>
      <c r="P10" s="150"/>
      <c r="Q10" s="118"/>
      <c r="R10" s="118"/>
      <c r="S10" s="118"/>
      <c r="T10" s="118"/>
      <c r="U10" s="118"/>
      <c r="V10" s="118"/>
      <c r="W10" s="118"/>
    </row>
    <row r="11" s="1" customFormat="1" ht="22.5" customHeight="1" spans="1:23">
      <c r="A11" s="161" t="s">
        <v>74</v>
      </c>
      <c r="B11" s="159" t="s">
        <v>206</v>
      </c>
      <c r="C11" s="159" t="s">
        <v>207</v>
      </c>
      <c r="D11" s="159" t="s">
        <v>91</v>
      </c>
      <c r="E11" s="159" t="s">
        <v>166</v>
      </c>
      <c r="F11" s="159" t="s">
        <v>208</v>
      </c>
      <c r="G11" s="159" t="s">
        <v>209</v>
      </c>
      <c r="H11" s="118">
        <v>97536</v>
      </c>
      <c r="I11" s="118">
        <v>97536</v>
      </c>
      <c r="J11" s="24"/>
      <c r="K11" s="24"/>
      <c r="L11" s="118">
        <v>97536</v>
      </c>
      <c r="M11" s="24"/>
      <c r="N11" s="150"/>
      <c r="O11" s="150"/>
      <c r="P11" s="150"/>
      <c r="Q11" s="118"/>
      <c r="R11" s="118"/>
      <c r="S11" s="118"/>
      <c r="T11" s="118"/>
      <c r="U11" s="118"/>
      <c r="V11" s="118"/>
      <c r="W11" s="118"/>
    </row>
    <row r="12" s="1" customFormat="1" ht="22.5" customHeight="1" spans="1:23">
      <c r="A12" s="161" t="s">
        <v>74</v>
      </c>
      <c r="B12" s="159" t="s">
        <v>210</v>
      </c>
      <c r="C12" s="159" t="s">
        <v>211</v>
      </c>
      <c r="D12" s="159" t="s">
        <v>91</v>
      </c>
      <c r="E12" s="159" t="s">
        <v>166</v>
      </c>
      <c r="F12" s="159" t="s">
        <v>208</v>
      </c>
      <c r="G12" s="159" t="s">
        <v>209</v>
      </c>
      <c r="H12" s="118">
        <v>647208</v>
      </c>
      <c r="I12" s="118">
        <v>647208</v>
      </c>
      <c r="J12" s="24"/>
      <c r="K12" s="24"/>
      <c r="L12" s="118">
        <v>647208</v>
      </c>
      <c r="M12" s="24"/>
      <c r="N12" s="150"/>
      <c r="O12" s="150"/>
      <c r="P12" s="150"/>
      <c r="Q12" s="118"/>
      <c r="R12" s="118"/>
      <c r="S12" s="118"/>
      <c r="T12" s="118"/>
      <c r="U12" s="118"/>
      <c r="V12" s="118"/>
      <c r="W12" s="118"/>
    </row>
    <row r="13" s="1" customFormat="1" ht="22.5" customHeight="1" spans="1:23">
      <c r="A13" s="161" t="s">
        <v>74</v>
      </c>
      <c r="B13" s="159" t="s">
        <v>210</v>
      </c>
      <c r="C13" s="159" t="s">
        <v>211</v>
      </c>
      <c r="D13" s="159" t="s">
        <v>91</v>
      </c>
      <c r="E13" s="159" t="s">
        <v>166</v>
      </c>
      <c r="F13" s="159" t="s">
        <v>212</v>
      </c>
      <c r="G13" s="159" t="s">
        <v>213</v>
      </c>
      <c r="H13" s="118">
        <v>1335192</v>
      </c>
      <c r="I13" s="118">
        <v>1335192</v>
      </c>
      <c r="J13" s="24"/>
      <c r="K13" s="24"/>
      <c r="L13" s="118">
        <v>1335192</v>
      </c>
      <c r="M13" s="24"/>
      <c r="N13" s="150"/>
      <c r="O13" s="150"/>
      <c r="P13" s="150"/>
      <c r="Q13" s="118"/>
      <c r="R13" s="118"/>
      <c r="S13" s="118"/>
      <c r="T13" s="118"/>
      <c r="U13" s="118"/>
      <c r="V13" s="118"/>
      <c r="W13" s="118"/>
    </row>
    <row r="14" s="1" customFormat="1" ht="22.5" customHeight="1" spans="1:23">
      <c r="A14" s="161" t="s">
        <v>74</v>
      </c>
      <c r="B14" s="159" t="s">
        <v>206</v>
      </c>
      <c r="C14" s="159" t="s">
        <v>207</v>
      </c>
      <c r="D14" s="159" t="s">
        <v>91</v>
      </c>
      <c r="E14" s="159" t="s">
        <v>166</v>
      </c>
      <c r="F14" s="159" t="s">
        <v>212</v>
      </c>
      <c r="G14" s="159" t="s">
        <v>213</v>
      </c>
      <c r="H14" s="118">
        <v>96576</v>
      </c>
      <c r="I14" s="118">
        <v>96576</v>
      </c>
      <c r="J14" s="24"/>
      <c r="K14" s="24"/>
      <c r="L14" s="118">
        <v>96576</v>
      </c>
      <c r="M14" s="24"/>
      <c r="N14" s="150"/>
      <c r="O14" s="150"/>
      <c r="P14" s="150"/>
      <c r="Q14" s="118"/>
      <c r="R14" s="118"/>
      <c r="S14" s="118"/>
      <c r="T14" s="118"/>
      <c r="U14" s="118"/>
      <c r="V14" s="118"/>
      <c r="W14" s="118"/>
    </row>
    <row r="15" s="1" customFormat="1" ht="22.5" customHeight="1" spans="1:23">
      <c r="A15" s="161" t="s">
        <v>74</v>
      </c>
      <c r="B15" s="159" t="s">
        <v>214</v>
      </c>
      <c r="C15" s="159" t="s">
        <v>215</v>
      </c>
      <c r="D15" s="159" t="s">
        <v>91</v>
      </c>
      <c r="E15" s="159" t="s">
        <v>166</v>
      </c>
      <c r="F15" s="159" t="s">
        <v>216</v>
      </c>
      <c r="G15" s="159" t="s">
        <v>217</v>
      </c>
      <c r="H15" s="118">
        <v>363780</v>
      </c>
      <c r="I15" s="118">
        <v>363780</v>
      </c>
      <c r="J15" s="24"/>
      <c r="K15" s="24"/>
      <c r="L15" s="118">
        <v>363780</v>
      </c>
      <c r="M15" s="24"/>
      <c r="N15" s="150"/>
      <c r="O15" s="150"/>
      <c r="P15" s="150"/>
      <c r="Q15" s="118"/>
      <c r="R15" s="118"/>
      <c r="S15" s="118"/>
      <c r="T15" s="118"/>
      <c r="U15" s="118"/>
      <c r="V15" s="118"/>
      <c r="W15" s="118"/>
    </row>
    <row r="16" s="1" customFormat="1" ht="22.5" customHeight="1" spans="1:23">
      <c r="A16" s="161" t="s">
        <v>74</v>
      </c>
      <c r="B16" s="159" t="s">
        <v>210</v>
      </c>
      <c r="C16" s="159" t="s">
        <v>211</v>
      </c>
      <c r="D16" s="159" t="s">
        <v>91</v>
      </c>
      <c r="E16" s="159" t="s">
        <v>166</v>
      </c>
      <c r="F16" s="159" t="s">
        <v>216</v>
      </c>
      <c r="G16" s="159" t="s">
        <v>217</v>
      </c>
      <c r="H16" s="118">
        <v>53934</v>
      </c>
      <c r="I16" s="118">
        <v>53934</v>
      </c>
      <c r="J16" s="24"/>
      <c r="K16" s="24"/>
      <c r="L16" s="118">
        <v>53934</v>
      </c>
      <c r="M16" s="24"/>
      <c r="N16" s="150"/>
      <c r="O16" s="150"/>
      <c r="P16" s="150"/>
      <c r="Q16" s="118"/>
      <c r="R16" s="118"/>
      <c r="S16" s="118"/>
      <c r="T16" s="118"/>
      <c r="U16" s="118"/>
      <c r="V16" s="118"/>
      <c r="W16" s="118"/>
    </row>
    <row r="17" s="1" customFormat="1" ht="22.5" customHeight="1" spans="1:23">
      <c r="A17" s="161" t="s">
        <v>74</v>
      </c>
      <c r="B17" s="159" t="s">
        <v>206</v>
      </c>
      <c r="C17" s="159" t="s">
        <v>207</v>
      </c>
      <c r="D17" s="159" t="s">
        <v>91</v>
      </c>
      <c r="E17" s="159" t="s">
        <v>166</v>
      </c>
      <c r="F17" s="159" t="s">
        <v>218</v>
      </c>
      <c r="G17" s="159" t="s">
        <v>219</v>
      </c>
      <c r="H17" s="118">
        <v>175344</v>
      </c>
      <c r="I17" s="118">
        <v>175344</v>
      </c>
      <c r="J17" s="24"/>
      <c r="K17" s="24"/>
      <c r="L17" s="118">
        <v>175344</v>
      </c>
      <c r="M17" s="24"/>
      <c r="N17" s="150"/>
      <c r="O17" s="150"/>
      <c r="P17" s="150"/>
      <c r="Q17" s="118"/>
      <c r="R17" s="118"/>
      <c r="S17" s="118"/>
      <c r="T17" s="118"/>
      <c r="U17" s="118"/>
      <c r="V17" s="118"/>
      <c r="W17" s="118"/>
    </row>
    <row r="18" s="1" customFormat="1" ht="22.5" customHeight="1" spans="1:23">
      <c r="A18" s="161" t="s">
        <v>74</v>
      </c>
      <c r="B18" s="159" t="s">
        <v>206</v>
      </c>
      <c r="C18" s="159" t="s">
        <v>207</v>
      </c>
      <c r="D18" s="159" t="s">
        <v>91</v>
      </c>
      <c r="E18" s="159" t="s">
        <v>166</v>
      </c>
      <c r="F18" s="159" t="s">
        <v>218</v>
      </c>
      <c r="G18" s="159" t="s">
        <v>219</v>
      </c>
      <c r="H18" s="118">
        <v>8128</v>
      </c>
      <c r="I18" s="118">
        <v>8128</v>
      </c>
      <c r="J18" s="24"/>
      <c r="K18" s="24"/>
      <c r="L18" s="118">
        <v>8128</v>
      </c>
      <c r="M18" s="24"/>
      <c r="N18" s="150"/>
      <c r="O18" s="150"/>
      <c r="P18" s="150"/>
      <c r="Q18" s="118"/>
      <c r="R18" s="118"/>
      <c r="S18" s="118"/>
      <c r="T18" s="118"/>
      <c r="U18" s="118"/>
      <c r="V18" s="118"/>
      <c r="W18" s="118"/>
    </row>
    <row r="19" s="1" customFormat="1" ht="22.5" customHeight="1" spans="1:23">
      <c r="A19" s="161" t="s">
        <v>74</v>
      </c>
      <c r="B19" s="159" t="s">
        <v>220</v>
      </c>
      <c r="C19" s="159" t="s">
        <v>221</v>
      </c>
      <c r="D19" s="159" t="s">
        <v>91</v>
      </c>
      <c r="E19" s="159" t="s">
        <v>166</v>
      </c>
      <c r="F19" s="159" t="s">
        <v>218</v>
      </c>
      <c r="G19" s="159" t="s">
        <v>219</v>
      </c>
      <c r="H19" s="118">
        <v>90720</v>
      </c>
      <c r="I19" s="118">
        <v>90720</v>
      </c>
      <c r="J19" s="24"/>
      <c r="K19" s="24"/>
      <c r="L19" s="118">
        <v>90720</v>
      </c>
      <c r="M19" s="24"/>
      <c r="N19" s="150"/>
      <c r="O19" s="150"/>
      <c r="P19" s="150"/>
      <c r="Q19" s="118"/>
      <c r="R19" s="118"/>
      <c r="S19" s="118"/>
      <c r="T19" s="118"/>
      <c r="U19" s="118"/>
      <c r="V19" s="118"/>
      <c r="W19" s="118"/>
    </row>
    <row r="20" s="1" customFormat="1" ht="22.5" customHeight="1" spans="1:23">
      <c r="A20" s="161" t="s">
        <v>74</v>
      </c>
      <c r="B20" s="159" t="s">
        <v>220</v>
      </c>
      <c r="C20" s="159" t="s">
        <v>221</v>
      </c>
      <c r="D20" s="159" t="s">
        <v>91</v>
      </c>
      <c r="E20" s="159" t="s">
        <v>166</v>
      </c>
      <c r="F20" s="159" t="s">
        <v>218</v>
      </c>
      <c r="G20" s="159" t="s">
        <v>219</v>
      </c>
      <c r="H20" s="118">
        <v>33000</v>
      </c>
      <c r="I20" s="118">
        <v>33000</v>
      </c>
      <c r="J20" s="24"/>
      <c r="K20" s="24"/>
      <c r="L20" s="118">
        <v>33000</v>
      </c>
      <c r="M20" s="24"/>
      <c r="N20" s="150"/>
      <c r="O20" s="150"/>
      <c r="P20" s="150"/>
      <c r="Q20" s="118"/>
      <c r="R20" s="118"/>
      <c r="S20" s="118"/>
      <c r="T20" s="118"/>
      <c r="U20" s="118"/>
      <c r="V20" s="118"/>
      <c r="W20" s="118"/>
    </row>
    <row r="21" s="1" customFormat="1" ht="22.5" customHeight="1" spans="1:23">
      <c r="A21" s="161" t="s">
        <v>74</v>
      </c>
      <c r="B21" s="159" t="s">
        <v>222</v>
      </c>
      <c r="C21" s="159" t="s">
        <v>223</v>
      </c>
      <c r="D21" s="159" t="s">
        <v>98</v>
      </c>
      <c r="E21" s="159" t="s">
        <v>171</v>
      </c>
      <c r="F21" s="159" t="s">
        <v>224</v>
      </c>
      <c r="G21" s="159" t="s">
        <v>225</v>
      </c>
      <c r="H21" s="118">
        <v>426009.28</v>
      </c>
      <c r="I21" s="118">
        <v>426009.28</v>
      </c>
      <c r="J21" s="24"/>
      <c r="K21" s="24"/>
      <c r="L21" s="118">
        <v>426009.28</v>
      </c>
      <c r="M21" s="24"/>
      <c r="N21" s="150"/>
      <c r="O21" s="150"/>
      <c r="P21" s="150"/>
      <c r="Q21" s="118"/>
      <c r="R21" s="118"/>
      <c r="S21" s="118"/>
      <c r="T21" s="118"/>
      <c r="U21" s="118"/>
      <c r="V21" s="118"/>
      <c r="W21" s="118"/>
    </row>
    <row r="22" s="1" customFormat="1" ht="22.5" customHeight="1" spans="1:23">
      <c r="A22" s="161" t="s">
        <v>74</v>
      </c>
      <c r="B22" s="159" t="s">
        <v>222</v>
      </c>
      <c r="C22" s="159" t="s">
        <v>223</v>
      </c>
      <c r="D22" s="159" t="s">
        <v>104</v>
      </c>
      <c r="E22" s="159" t="s">
        <v>175</v>
      </c>
      <c r="F22" s="159" t="s">
        <v>226</v>
      </c>
      <c r="G22" s="159" t="s">
        <v>227</v>
      </c>
      <c r="H22" s="118">
        <v>31813.2</v>
      </c>
      <c r="I22" s="118">
        <v>31813.2</v>
      </c>
      <c r="J22" s="24"/>
      <c r="K22" s="24"/>
      <c r="L22" s="118">
        <v>31813.2</v>
      </c>
      <c r="M22" s="24"/>
      <c r="N22" s="150"/>
      <c r="O22" s="150"/>
      <c r="P22" s="150"/>
      <c r="Q22" s="118"/>
      <c r="R22" s="118"/>
      <c r="S22" s="118"/>
      <c r="T22" s="118"/>
      <c r="U22" s="118"/>
      <c r="V22" s="118"/>
      <c r="W22" s="118"/>
    </row>
    <row r="23" s="1" customFormat="1" ht="22.5" customHeight="1" spans="1:23">
      <c r="A23" s="161" t="s">
        <v>74</v>
      </c>
      <c r="B23" s="159" t="s">
        <v>222</v>
      </c>
      <c r="C23" s="159" t="s">
        <v>223</v>
      </c>
      <c r="D23" s="159" t="s">
        <v>103</v>
      </c>
      <c r="E23" s="159" t="s">
        <v>174</v>
      </c>
      <c r="F23" s="159" t="s">
        <v>226</v>
      </c>
      <c r="G23" s="159" t="s">
        <v>227</v>
      </c>
      <c r="H23" s="118">
        <v>164704.5</v>
      </c>
      <c r="I23" s="118">
        <v>164704.5</v>
      </c>
      <c r="J23" s="24"/>
      <c r="K23" s="24"/>
      <c r="L23" s="118">
        <v>164704.5</v>
      </c>
      <c r="M23" s="24"/>
      <c r="N23" s="150"/>
      <c r="O23" s="150"/>
      <c r="P23" s="150"/>
      <c r="Q23" s="118"/>
      <c r="R23" s="118"/>
      <c r="S23" s="118"/>
      <c r="T23" s="118"/>
      <c r="U23" s="118"/>
      <c r="V23" s="118"/>
      <c r="W23" s="118"/>
    </row>
    <row r="24" s="1" customFormat="1" ht="22.5" customHeight="1" spans="1:23">
      <c r="A24" s="161" t="s">
        <v>74</v>
      </c>
      <c r="B24" s="159" t="s">
        <v>222</v>
      </c>
      <c r="C24" s="159" t="s">
        <v>223</v>
      </c>
      <c r="D24" s="159" t="s">
        <v>105</v>
      </c>
      <c r="E24" s="159" t="s">
        <v>176</v>
      </c>
      <c r="F24" s="159" t="s">
        <v>228</v>
      </c>
      <c r="G24" s="159" t="s">
        <v>229</v>
      </c>
      <c r="H24" s="118">
        <v>104809.44</v>
      </c>
      <c r="I24" s="118">
        <v>104809.44</v>
      </c>
      <c r="J24" s="24"/>
      <c r="K24" s="24"/>
      <c r="L24" s="118">
        <v>104809.44</v>
      </c>
      <c r="M24" s="24"/>
      <c r="N24" s="150"/>
      <c r="O24" s="150"/>
      <c r="P24" s="150"/>
      <c r="Q24" s="118"/>
      <c r="R24" s="118"/>
      <c r="S24" s="118"/>
      <c r="T24" s="118"/>
      <c r="U24" s="118"/>
      <c r="V24" s="118"/>
      <c r="W24" s="118"/>
    </row>
    <row r="25" s="1" customFormat="1" ht="22.5" customHeight="1" spans="1:23">
      <c r="A25" s="161" t="s">
        <v>74</v>
      </c>
      <c r="B25" s="159" t="s">
        <v>222</v>
      </c>
      <c r="C25" s="159" t="s">
        <v>223</v>
      </c>
      <c r="D25" s="159" t="s">
        <v>105</v>
      </c>
      <c r="E25" s="159" t="s">
        <v>176</v>
      </c>
      <c r="F25" s="159" t="s">
        <v>228</v>
      </c>
      <c r="G25" s="159" t="s">
        <v>229</v>
      </c>
      <c r="H25" s="118">
        <v>5567.48</v>
      </c>
      <c r="I25" s="118">
        <v>5567.48</v>
      </c>
      <c r="J25" s="24"/>
      <c r="K25" s="24"/>
      <c r="L25" s="118">
        <v>5567.48</v>
      </c>
      <c r="M25" s="24"/>
      <c r="N25" s="150"/>
      <c r="O25" s="150"/>
      <c r="P25" s="150"/>
      <c r="Q25" s="118"/>
      <c r="R25" s="118"/>
      <c r="S25" s="118"/>
      <c r="T25" s="118"/>
      <c r="U25" s="118"/>
      <c r="V25" s="118"/>
      <c r="W25" s="118"/>
    </row>
    <row r="26" s="1" customFormat="1" ht="22.5" customHeight="1" spans="1:23">
      <c r="A26" s="161" t="s">
        <v>74</v>
      </c>
      <c r="B26" s="159" t="s">
        <v>222</v>
      </c>
      <c r="C26" s="159" t="s">
        <v>223</v>
      </c>
      <c r="D26" s="159" t="s">
        <v>91</v>
      </c>
      <c r="E26" s="159" t="s">
        <v>166</v>
      </c>
      <c r="F26" s="159" t="s">
        <v>230</v>
      </c>
      <c r="G26" s="159" t="s">
        <v>231</v>
      </c>
      <c r="H26" s="118">
        <v>4275.77</v>
      </c>
      <c r="I26" s="118">
        <v>4275.77</v>
      </c>
      <c r="J26" s="24"/>
      <c r="K26" s="24"/>
      <c r="L26" s="118">
        <v>4275.77</v>
      </c>
      <c r="M26" s="24"/>
      <c r="N26" s="150"/>
      <c r="O26" s="150"/>
      <c r="P26" s="150"/>
      <c r="Q26" s="118"/>
      <c r="R26" s="118"/>
      <c r="S26" s="118"/>
      <c r="T26" s="118"/>
      <c r="U26" s="118"/>
      <c r="V26" s="118"/>
      <c r="W26" s="118"/>
    </row>
    <row r="27" s="1" customFormat="1" ht="22.5" customHeight="1" spans="1:23">
      <c r="A27" s="161" t="s">
        <v>74</v>
      </c>
      <c r="B27" s="159" t="s">
        <v>222</v>
      </c>
      <c r="C27" s="159" t="s">
        <v>223</v>
      </c>
      <c r="D27" s="159" t="s">
        <v>106</v>
      </c>
      <c r="E27" s="159" t="s">
        <v>177</v>
      </c>
      <c r="F27" s="159" t="s">
        <v>230</v>
      </c>
      <c r="G27" s="159" t="s">
        <v>231</v>
      </c>
      <c r="H27" s="118">
        <v>4460.51</v>
      </c>
      <c r="I27" s="118">
        <v>4460.51</v>
      </c>
      <c r="J27" s="24"/>
      <c r="K27" s="24"/>
      <c r="L27" s="118">
        <v>4460.51</v>
      </c>
      <c r="M27" s="24"/>
      <c r="N27" s="150"/>
      <c r="O27" s="150"/>
      <c r="P27" s="150"/>
      <c r="Q27" s="118"/>
      <c r="R27" s="118"/>
      <c r="S27" s="118"/>
      <c r="T27" s="118"/>
      <c r="U27" s="118"/>
      <c r="V27" s="118"/>
      <c r="W27" s="118"/>
    </row>
    <row r="28" s="1" customFormat="1" ht="22.5" customHeight="1" spans="1:23">
      <c r="A28" s="161" t="s">
        <v>74</v>
      </c>
      <c r="B28" s="159" t="s">
        <v>222</v>
      </c>
      <c r="C28" s="159" t="s">
        <v>223</v>
      </c>
      <c r="D28" s="159" t="s">
        <v>106</v>
      </c>
      <c r="E28" s="159" t="s">
        <v>177</v>
      </c>
      <c r="F28" s="159" t="s">
        <v>230</v>
      </c>
      <c r="G28" s="159" t="s">
        <v>231</v>
      </c>
      <c r="H28" s="118">
        <v>864.61</v>
      </c>
      <c r="I28" s="118">
        <v>864.61</v>
      </c>
      <c r="J28" s="24"/>
      <c r="K28" s="24"/>
      <c r="L28" s="118">
        <v>864.61</v>
      </c>
      <c r="M28" s="24"/>
      <c r="N28" s="150"/>
      <c r="O28" s="150"/>
      <c r="P28" s="150"/>
      <c r="Q28" s="118"/>
      <c r="R28" s="118"/>
      <c r="S28" s="118"/>
      <c r="T28" s="118"/>
      <c r="U28" s="118"/>
      <c r="V28" s="118"/>
      <c r="W28" s="118"/>
    </row>
    <row r="29" s="1" customFormat="1" ht="22.5" customHeight="1" spans="1:23">
      <c r="A29" s="161" t="s">
        <v>74</v>
      </c>
      <c r="B29" s="159" t="s">
        <v>222</v>
      </c>
      <c r="C29" s="159" t="s">
        <v>223</v>
      </c>
      <c r="D29" s="159" t="s">
        <v>106</v>
      </c>
      <c r="E29" s="159" t="s">
        <v>177</v>
      </c>
      <c r="F29" s="159" t="s">
        <v>230</v>
      </c>
      <c r="G29" s="159" t="s">
        <v>231</v>
      </c>
      <c r="H29" s="118">
        <v>828</v>
      </c>
      <c r="I29" s="118">
        <v>828</v>
      </c>
      <c r="J29" s="24"/>
      <c r="K29" s="24"/>
      <c r="L29" s="118">
        <v>828</v>
      </c>
      <c r="M29" s="24"/>
      <c r="N29" s="150"/>
      <c r="O29" s="150"/>
      <c r="P29" s="150"/>
      <c r="Q29" s="118"/>
      <c r="R29" s="118"/>
      <c r="S29" s="118"/>
      <c r="T29" s="118"/>
      <c r="U29" s="118"/>
      <c r="V29" s="118"/>
      <c r="W29" s="118"/>
    </row>
    <row r="30" s="1" customFormat="1" ht="22.5" customHeight="1" spans="1:23">
      <c r="A30" s="161" t="s">
        <v>74</v>
      </c>
      <c r="B30" s="159" t="s">
        <v>222</v>
      </c>
      <c r="C30" s="159" t="s">
        <v>223</v>
      </c>
      <c r="D30" s="159" t="s">
        <v>106</v>
      </c>
      <c r="E30" s="159" t="s">
        <v>177</v>
      </c>
      <c r="F30" s="159" t="s">
        <v>230</v>
      </c>
      <c r="G30" s="159" t="s">
        <v>231</v>
      </c>
      <c r="H30" s="118">
        <v>3312</v>
      </c>
      <c r="I30" s="118">
        <v>3312</v>
      </c>
      <c r="J30" s="24"/>
      <c r="K30" s="24"/>
      <c r="L30" s="118">
        <v>3312</v>
      </c>
      <c r="M30" s="24"/>
      <c r="N30" s="150"/>
      <c r="O30" s="150"/>
      <c r="P30" s="150"/>
      <c r="Q30" s="118"/>
      <c r="R30" s="118"/>
      <c r="S30" s="118"/>
      <c r="T30" s="118"/>
      <c r="U30" s="118"/>
      <c r="V30" s="118"/>
      <c r="W30" s="118"/>
    </row>
    <row r="31" s="1" customFormat="1" ht="22.5" customHeight="1" spans="1:23">
      <c r="A31" s="161" t="s">
        <v>74</v>
      </c>
      <c r="B31" s="159" t="s">
        <v>232</v>
      </c>
      <c r="C31" s="159" t="s">
        <v>179</v>
      </c>
      <c r="D31" s="159" t="s">
        <v>114</v>
      </c>
      <c r="E31" s="159" t="s">
        <v>179</v>
      </c>
      <c r="F31" s="159" t="s">
        <v>233</v>
      </c>
      <c r="G31" s="159" t="s">
        <v>179</v>
      </c>
      <c r="H31" s="118">
        <v>336395.76</v>
      </c>
      <c r="I31" s="118">
        <v>336395.76</v>
      </c>
      <c r="J31" s="24"/>
      <c r="K31" s="24"/>
      <c r="L31" s="118">
        <v>336395.76</v>
      </c>
      <c r="M31" s="24"/>
      <c r="N31" s="150"/>
      <c r="O31" s="150"/>
      <c r="P31" s="150"/>
      <c r="Q31" s="118"/>
      <c r="R31" s="118"/>
      <c r="S31" s="118"/>
      <c r="T31" s="118"/>
      <c r="U31" s="118"/>
      <c r="V31" s="118"/>
      <c r="W31" s="118"/>
    </row>
    <row r="32" s="1" customFormat="1" ht="22.5" customHeight="1" spans="1:23">
      <c r="A32" s="161" t="s">
        <v>74</v>
      </c>
      <c r="B32" s="159" t="s">
        <v>234</v>
      </c>
      <c r="C32" s="159" t="s">
        <v>235</v>
      </c>
      <c r="D32" s="159" t="s">
        <v>91</v>
      </c>
      <c r="E32" s="159" t="s">
        <v>166</v>
      </c>
      <c r="F32" s="159" t="s">
        <v>236</v>
      </c>
      <c r="G32" s="159" t="s">
        <v>237</v>
      </c>
      <c r="H32" s="118">
        <v>5400</v>
      </c>
      <c r="I32" s="118">
        <v>5400</v>
      </c>
      <c r="J32" s="24"/>
      <c r="K32" s="24"/>
      <c r="L32" s="118">
        <v>5400</v>
      </c>
      <c r="M32" s="24"/>
      <c r="N32" s="150"/>
      <c r="O32" s="150"/>
      <c r="P32" s="150"/>
      <c r="Q32" s="118"/>
      <c r="R32" s="118"/>
      <c r="S32" s="118"/>
      <c r="T32" s="118"/>
      <c r="U32" s="118"/>
      <c r="V32" s="118"/>
      <c r="W32" s="118"/>
    </row>
    <row r="33" s="1" customFormat="1" ht="22.5" customHeight="1" spans="1:23">
      <c r="A33" s="161" t="s">
        <v>74</v>
      </c>
      <c r="B33" s="159" t="s">
        <v>234</v>
      </c>
      <c r="C33" s="159" t="s">
        <v>235</v>
      </c>
      <c r="D33" s="159" t="s">
        <v>91</v>
      </c>
      <c r="E33" s="159" t="s">
        <v>166</v>
      </c>
      <c r="F33" s="159" t="s">
        <v>238</v>
      </c>
      <c r="G33" s="159" t="s">
        <v>239</v>
      </c>
      <c r="H33" s="118">
        <v>9600</v>
      </c>
      <c r="I33" s="118">
        <v>9600</v>
      </c>
      <c r="J33" s="24"/>
      <c r="K33" s="24"/>
      <c r="L33" s="118">
        <v>9600</v>
      </c>
      <c r="M33" s="24"/>
      <c r="N33" s="150"/>
      <c r="O33" s="150"/>
      <c r="P33" s="150"/>
      <c r="Q33" s="118"/>
      <c r="R33" s="118"/>
      <c r="S33" s="118"/>
      <c r="T33" s="118"/>
      <c r="U33" s="118"/>
      <c r="V33" s="118"/>
      <c r="W33" s="118"/>
    </row>
    <row r="34" s="1" customFormat="1" ht="22.5" customHeight="1" spans="1:23">
      <c r="A34" s="161" t="s">
        <v>74</v>
      </c>
      <c r="B34" s="159" t="s">
        <v>234</v>
      </c>
      <c r="C34" s="159" t="s">
        <v>235</v>
      </c>
      <c r="D34" s="159" t="s">
        <v>91</v>
      </c>
      <c r="E34" s="159" t="s">
        <v>166</v>
      </c>
      <c r="F34" s="159" t="s">
        <v>240</v>
      </c>
      <c r="G34" s="159" t="s">
        <v>241</v>
      </c>
      <c r="H34" s="118">
        <v>20000</v>
      </c>
      <c r="I34" s="118">
        <v>20000</v>
      </c>
      <c r="J34" s="24"/>
      <c r="K34" s="24"/>
      <c r="L34" s="118">
        <v>20000</v>
      </c>
      <c r="M34" s="24"/>
      <c r="N34" s="150"/>
      <c r="O34" s="150"/>
      <c r="P34" s="150"/>
      <c r="Q34" s="118"/>
      <c r="R34" s="118"/>
      <c r="S34" s="118"/>
      <c r="T34" s="118"/>
      <c r="U34" s="118"/>
      <c r="V34" s="118"/>
      <c r="W34" s="118"/>
    </row>
    <row r="35" s="1" customFormat="1" ht="22.5" customHeight="1" spans="1:23">
      <c r="A35" s="161" t="s">
        <v>74</v>
      </c>
      <c r="B35" s="159" t="s">
        <v>234</v>
      </c>
      <c r="C35" s="159" t="s">
        <v>235</v>
      </c>
      <c r="D35" s="159" t="s">
        <v>91</v>
      </c>
      <c r="E35" s="159" t="s">
        <v>166</v>
      </c>
      <c r="F35" s="159" t="s">
        <v>242</v>
      </c>
      <c r="G35" s="159" t="s">
        <v>243</v>
      </c>
      <c r="H35" s="118">
        <v>20400</v>
      </c>
      <c r="I35" s="118">
        <v>20400</v>
      </c>
      <c r="J35" s="24"/>
      <c r="K35" s="24"/>
      <c r="L35" s="118">
        <v>20400</v>
      </c>
      <c r="M35" s="24"/>
      <c r="N35" s="150"/>
      <c r="O35" s="150"/>
      <c r="P35" s="150"/>
      <c r="Q35" s="118"/>
      <c r="R35" s="118"/>
      <c r="S35" s="118"/>
      <c r="T35" s="118"/>
      <c r="U35" s="118"/>
      <c r="V35" s="118"/>
      <c r="W35" s="118"/>
    </row>
    <row r="36" s="1" customFormat="1" ht="22.5" customHeight="1" spans="1:23">
      <c r="A36" s="161" t="s">
        <v>74</v>
      </c>
      <c r="B36" s="159" t="s">
        <v>234</v>
      </c>
      <c r="C36" s="159" t="s">
        <v>235</v>
      </c>
      <c r="D36" s="159" t="s">
        <v>91</v>
      </c>
      <c r="E36" s="159" t="s">
        <v>166</v>
      </c>
      <c r="F36" s="159" t="s">
        <v>244</v>
      </c>
      <c r="G36" s="159" t="s">
        <v>245</v>
      </c>
      <c r="H36" s="118">
        <v>14700</v>
      </c>
      <c r="I36" s="118">
        <v>14700</v>
      </c>
      <c r="J36" s="24"/>
      <c r="K36" s="24"/>
      <c r="L36" s="118">
        <v>14700</v>
      </c>
      <c r="M36" s="24"/>
      <c r="N36" s="150"/>
      <c r="O36" s="150"/>
      <c r="P36" s="150"/>
      <c r="Q36" s="118"/>
      <c r="R36" s="118"/>
      <c r="S36" s="118"/>
      <c r="T36" s="118"/>
      <c r="U36" s="118"/>
      <c r="V36" s="118"/>
      <c r="W36" s="118"/>
    </row>
    <row r="37" s="1" customFormat="1" ht="22.5" customHeight="1" spans="1:23">
      <c r="A37" s="161" t="s">
        <v>74</v>
      </c>
      <c r="B37" s="159" t="s">
        <v>246</v>
      </c>
      <c r="C37" s="159" t="s">
        <v>186</v>
      </c>
      <c r="D37" s="159" t="s">
        <v>91</v>
      </c>
      <c r="E37" s="159" t="s">
        <v>166</v>
      </c>
      <c r="F37" s="159" t="s">
        <v>247</v>
      </c>
      <c r="G37" s="159" t="s">
        <v>186</v>
      </c>
      <c r="H37" s="118">
        <v>5500</v>
      </c>
      <c r="I37" s="118">
        <v>5500</v>
      </c>
      <c r="J37" s="24"/>
      <c r="K37" s="24"/>
      <c r="L37" s="118">
        <v>5500</v>
      </c>
      <c r="M37" s="24"/>
      <c r="N37" s="150"/>
      <c r="O37" s="150"/>
      <c r="P37" s="150"/>
      <c r="Q37" s="118"/>
      <c r="R37" s="118"/>
      <c r="S37" s="118"/>
      <c r="T37" s="118"/>
      <c r="U37" s="118"/>
      <c r="V37" s="118"/>
      <c r="W37" s="118"/>
    </row>
    <row r="38" s="1" customFormat="1" ht="22.5" customHeight="1" spans="1:23">
      <c r="A38" s="161" t="s">
        <v>74</v>
      </c>
      <c r="B38" s="159" t="s">
        <v>234</v>
      </c>
      <c r="C38" s="159" t="s">
        <v>235</v>
      </c>
      <c r="D38" s="159" t="s">
        <v>91</v>
      </c>
      <c r="E38" s="159" t="s">
        <v>166</v>
      </c>
      <c r="F38" s="159" t="s">
        <v>248</v>
      </c>
      <c r="G38" s="159" t="s">
        <v>249</v>
      </c>
      <c r="H38" s="118">
        <v>8000</v>
      </c>
      <c r="I38" s="118">
        <v>8000</v>
      </c>
      <c r="J38" s="24"/>
      <c r="K38" s="24"/>
      <c r="L38" s="118">
        <v>8000</v>
      </c>
      <c r="M38" s="24"/>
      <c r="N38" s="150"/>
      <c r="O38" s="150"/>
      <c r="P38" s="150"/>
      <c r="Q38" s="118"/>
      <c r="R38" s="118"/>
      <c r="S38" s="118"/>
      <c r="T38" s="118"/>
      <c r="U38" s="118"/>
      <c r="V38" s="118"/>
      <c r="W38" s="118"/>
    </row>
    <row r="39" s="1" customFormat="1" ht="22.5" customHeight="1" spans="1:23">
      <c r="A39" s="161" t="s">
        <v>74</v>
      </c>
      <c r="B39" s="159" t="s">
        <v>250</v>
      </c>
      <c r="C39" s="159" t="s">
        <v>251</v>
      </c>
      <c r="D39" s="159" t="s">
        <v>91</v>
      </c>
      <c r="E39" s="159" t="s">
        <v>166</v>
      </c>
      <c r="F39" s="159" t="s">
        <v>236</v>
      </c>
      <c r="G39" s="159" t="s">
        <v>237</v>
      </c>
      <c r="H39" s="118">
        <v>19800</v>
      </c>
      <c r="I39" s="118">
        <v>19800</v>
      </c>
      <c r="J39" s="24"/>
      <c r="K39" s="24"/>
      <c r="L39" s="118">
        <v>19800</v>
      </c>
      <c r="M39" s="24"/>
      <c r="N39" s="150"/>
      <c r="O39" s="150"/>
      <c r="P39" s="150"/>
      <c r="Q39" s="118"/>
      <c r="R39" s="118"/>
      <c r="S39" s="118"/>
      <c r="T39" s="118"/>
      <c r="U39" s="118"/>
      <c r="V39" s="118"/>
      <c r="W39" s="118"/>
    </row>
    <row r="40" s="1" customFormat="1" ht="22.5" customHeight="1" spans="1:23">
      <c r="A40" s="161" t="s">
        <v>74</v>
      </c>
      <c r="B40" s="159" t="s">
        <v>252</v>
      </c>
      <c r="C40" s="159" t="s">
        <v>253</v>
      </c>
      <c r="D40" s="159" t="s">
        <v>91</v>
      </c>
      <c r="E40" s="159" t="s">
        <v>166</v>
      </c>
      <c r="F40" s="159" t="s">
        <v>254</v>
      </c>
      <c r="G40" s="159" t="s">
        <v>253</v>
      </c>
      <c r="H40" s="118">
        <v>39285.84</v>
      </c>
      <c r="I40" s="118">
        <v>39285.84</v>
      </c>
      <c r="J40" s="24"/>
      <c r="K40" s="24"/>
      <c r="L40" s="118">
        <v>39285.84</v>
      </c>
      <c r="M40" s="24"/>
      <c r="N40" s="150"/>
      <c r="O40" s="150"/>
      <c r="P40" s="150"/>
      <c r="Q40" s="118"/>
      <c r="R40" s="118"/>
      <c r="S40" s="118"/>
      <c r="T40" s="118"/>
      <c r="U40" s="118"/>
      <c r="V40" s="118"/>
      <c r="W40" s="118"/>
    </row>
    <row r="41" s="1" customFormat="1" ht="22.5" customHeight="1" spans="1:23">
      <c r="A41" s="161" t="s">
        <v>74</v>
      </c>
      <c r="B41" s="159" t="s">
        <v>255</v>
      </c>
      <c r="C41" s="159" t="s">
        <v>256</v>
      </c>
      <c r="D41" s="159" t="s">
        <v>91</v>
      </c>
      <c r="E41" s="159" t="s">
        <v>166</v>
      </c>
      <c r="F41" s="159" t="s">
        <v>240</v>
      </c>
      <c r="G41" s="159" t="s">
        <v>241</v>
      </c>
      <c r="H41" s="118">
        <v>21000</v>
      </c>
      <c r="I41" s="118">
        <v>21000</v>
      </c>
      <c r="J41" s="24"/>
      <c r="K41" s="24"/>
      <c r="L41" s="118">
        <v>21000</v>
      </c>
      <c r="M41" s="24"/>
      <c r="N41" s="150"/>
      <c r="O41" s="150"/>
      <c r="P41" s="150"/>
      <c r="Q41" s="118"/>
      <c r="R41" s="118"/>
      <c r="S41" s="118"/>
      <c r="T41" s="118"/>
      <c r="U41" s="118"/>
      <c r="V41" s="118"/>
      <c r="W41" s="118"/>
    </row>
    <row r="42" s="1" customFormat="1" ht="22.5" customHeight="1" spans="1:23">
      <c r="A42" s="161" t="s">
        <v>74</v>
      </c>
      <c r="B42" s="159" t="s">
        <v>257</v>
      </c>
      <c r="C42" s="159" t="s">
        <v>258</v>
      </c>
      <c r="D42" s="159" t="s">
        <v>91</v>
      </c>
      <c r="E42" s="159" t="s">
        <v>166</v>
      </c>
      <c r="F42" s="159" t="s">
        <v>242</v>
      </c>
      <c r="G42" s="159" t="s">
        <v>243</v>
      </c>
      <c r="H42" s="118">
        <v>1650</v>
      </c>
      <c r="I42" s="118">
        <v>1650</v>
      </c>
      <c r="J42" s="24"/>
      <c r="K42" s="24"/>
      <c r="L42" s="118">
        <v>1650</v>
      </c>
      <c r="M42" s="24"/>
      <c r="N42" s="150"/>
      <c r="O42" s="150"/>
      <c r="P42" s="150"/>
      <c r="Q42" s="118"/>
      <c r="R42" s="118"/>
      <c r="S42" s="118"/>
      <c r="T42" s="118"/>
      <c r="U42" s="118"/>
      <c r="V42" s="118"/>
      <c r="W42" s="118"/>
    </row>
    <row r="43" s="1" customFormat="1" ht="22.5" customHeight="1" spans="1:23">
      <c r="A43" s="161" t="s">
        <v>74</v>
      </c>
      <c r="B43" s="159" t="s">
        <v>259</v>
      </c>
      <c r="C43" s="159" t="s">
        <v>260</v>
      </c>
      <c r="D43" s="159" t="s">
        <v>91</v>
      </c>
      <c r="E43" s="159" t="s">
        <v>166</v>
      </c>
      <c r="F43" s="159" t="s">
        <v>261</v>
      </c>
      <c r="G43" s="159" t="s">
        <v>260</v>
      </c>
      <c r="H43" s="118">
        <v>25000</v>
      </c>
      <c r="I43" s="118">
        <v>25000</v>
      </c>
      <c r="J43" s="24"/>
      <c r="K43" s="24"/>
      <c r="L43" s="118">
        <v>25000</v>
      </c>
      <c r="M43" s="24"/>
      <c r="N43" s="150"/>
      <c r="O43" s="150"/>
      <c r="P43" s="150"/>
      <c r="Q43" s="118"/>
      <c r="R43" s="118"/>
      <c r="S43" s="118"/>
      <c r="T43" s="118"/>
      <c r="U43" s="118"/>
      <c r="V43" s="118"/>
      <c r="W43" s="118"/>
    </row>
    <row r="44" s="1" customFormat="1" ht="22.5" customHeight="1" spans="1:23">
      <c r="A44" s="161" t="s">
        <v>74</v>
      </c>
      <c r="B44" s="159" t="s">
        <v>262</v>
      </c>
      <c r="C44" s="159" t="s">
        <v>263</v>
      </c>
      <c r="D44" s="159" t="s">
        <v>91</v>
      </c>
      <c r="E44" s="159" t="s">
        <v>166</v>
      </c>
      <c r="F44" s="159" t="s">
        <v>264</v>
      </c>
      <c r="G44" s="159" t="s">
        <v>265</v>
      </c>
      <c r="H44" s="118">
        <v>87000</v>
      </c>
      <c r="I44" s="118">
        <v>87000</v>
      </c>
      <c r="J44" s="24"/>
      <c r="K44" s="24"/>
      <c r="L44" s="118">
        <v>87000</v>
      </c>
      <c r="M44" s="24"/>
      <c r="N44" s="150"/>
      <c r="O44" s="150"/>
      <c r="P44" s="150"/>
      <c r="Q44" s="118"/>
      <c r="R44" s="118"/>
      <c r="S44" s="118"/>
      <c r="T44" s="118"/>
      <c r="U44" s="118"/>
      <c r="V44" s="118"/>
      <c r="W44" s="118"/>
    </row>
    <row r="45" s="1" customFormat="1" ht="22.5" customHeight="1" spans="1:23">
      <c r="A45" s="161" t="s">
        <v>74</v>
      </c>
      <c r="B45" s="159" t="s">
        <v>266</v>
      </c>
      <c r="C45" s="159" t="s">
        <v>267</v>
      </c>
      <c r="D45" s="159" t="s">
        <v>91</v>
      </c>
      <c r="E45" s="159" t="s">
        <v>166</v>
      </c>
      <c r="F45" s="159" t="s">
        <v>264</v>
      </c>
      <c r="G45" s="159" t="s">
        <v>265</v>
      </c>
      <c r="H45" s="118">
        <v>6960</v>
      </c>
      <c r="I45" s="118">
        <v>6960</v>
      </c>
      <c r="J45" s="24"/>
      <c r="K45" s="24"/>
      <c r="L45" s="118">
        <v>6960</v>
      </c>
      <c r="M45" s="24"/>
      <c r="N45" s="150"/>
      <c r="O45" s="150"/>
      <c r="P45" s="150"/>
      <c r="Q45" s="118"/>
      <c r="R45" s="118"/>
      <c r="S45" s="118"/>
      <c r="T45" s="118"/>
      <c r="U45" s="118"/>
      <c r="V45" s="118"/>
      <c r="W45" s="118"/>
    </row>
    <row r="46" s="1" customFormat="1" ht="22.5" customHeight="1" spans="1:23">
      <c r="A46" s="161" t="s">
        <v>74</v>
      </c>
      <c r="B46" s="159" t="s">
        <v>268</v>
      </c>
      <c r="C46" s="159" t="s">
        <v>269</v>
      </c>
      <c r="D46" s="159" t="s">
        <v>99</v>
      </c>
      <c r="E46" s="159" t="s">
        <v>172</v>
      </c>
      <c r="F46" s="159" t="s">
        <v>240</v>
      </c>
      <c r="G46" s="159" t="s">
        <v>241</v>
      </c>
      <c r="H46" s="118">
        <v>3200</v>
      </c>
      <c r="I46" s="118">
        <v>3200</v>
      </c>
      <c r="J46" s="24"/>
      <c r="K46" s="24"/>
      <c r="L46" s="118">
        <v>3200</v>
      </c>
      <c r="M46" s="24"/>
      <c r="N46" s="150"/>
      <c r="O46" s="150"/>
      <c r="P46" s="150"/>
      <c r="Q46" s="118"/>
      <c r="R46" s="118"/>
      <c r="S46" s="118"/>
      <c r="T46" s="118"/>
      <c r="U46" s="118"/>
      <c r="V46" s="118"/>
      <c r="W46" s="118"/>
    </row>
    <row r="47" s="1" customFormat="1" ht="22.5" customHeight="1" spans="1:23">
      <c r="A47" s="151" t="s">
        <v>115</v>
      </c>
      <c r="B47" s="162"/>
      <c r="C47" s="162"/>
      <c r="D47" s="162"/>
      <c r="E47" s="162"/>
      <c r="F47" s="162"/>
      <c r="G47" s="163"/>
      <c r="H47" s="118">
        <v>4271954.39</v>
      </c>
      <c r="I47" s="118">
        <v>4271954.39</v>
      </c>
      <c r="J47" s="118"/>
      <c r="K47" s="160"/>
      <c r="L47" s="118">
        <v>4271954.39</v>
      </c>
      <c r="M47" s="160"/>
      <c r="N47" s="150"/>
      <c r="O47" s="150"/>
      <c r="P47" s="150"/>
      <c r="Q47" s="118"/>
      <c r="R47" s="118"/>
      <c r="S47" s="118"/>
      <c r="T47" s="118"/>
      <c r="U47" s="118"/>
      <c r="V47" s="118"/>
      <c r="W47" s="118"/>
    </row>
  </sheetData>
  <mergeCells count="30">
    <mergeCell ref="A2:W2"/>
    <mergeCell ref="A3:G3"/>
    <mergeCell ref="H4:W4"/>
    <mergeCell ref="I5:M5"/>
    <mergeCell ref="N5:P5"/>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tabSelected="1" workbookViewId="0">
      <selection activeCell="I18" sqref="I18"/>
    </sheetView>
  </sheetViews>
  <sheetFormatPr defaultColWidth="8.88333333333333" defaultRowHeight="14.25" customHeight="1"/>
  <cols>
    <col min="1" max="4" width="17.5" customWidth="1"/>
    <col min="5" max="16384" width="8.88333333333333" customWidth="1"/>
  </cols>
  <sheetData>
    <row r="1" ht="13.5" customHeight="1" spans="1:23">
      <c r="E1" s="2"/>
      <c r="F1" s="2"/>
      <c r="G1" s="2"/>
      <c r="H1" s="2"/>
      <c r="U1" s="144"/>
      <c r="W1" s="121" t="s">
        <v>270</v>
      </c>
    </row>
    <row r="2" ht="27.75" customHeight="1" spans="1:23">
      <c r="A2" s="28" t="s">
        <v>271</v>
      </c>
      <c r="B2" s="28"/>
      <c r="C2" s="28"/>
      <c r="D2" s="28"/>
      <c r="E2" s="28"/>
      <c r="F2" s="28"/>
      <c r="G2" s="28"/>
      <c r="H2" s="28"/>
      <c r="I2" s="28"/>
      <c r="J2" s="28"/>
      <c r="K2" s="28"/>
      <c r="L2" s="28"/>
      <c r="M2" s="28"/>
      <c r="N2" s="28"/>
      <c r="O2" s="28"/>
      <c r="P2" s="28"/>
      <c r="Q2" s="28"/>
      <c r="R2" s="28"/>
      <c r="S2" s="28"/>
      <c r="T2" s="28"/>
      <c r="U2" s="28"/>
      <c r="V2" s="28"/>
      <c r="W2" s="28"/>
    </row>
    <row r="3" ht="13.5" customHeight="1" spans="1:23">
      <c r="A3" s="230" t="s">
        <v>2</v>
      </c>
      <c r="B3" s="231" t="s">
        <v>272</v>
      </c>
      <c r="C3" s="145"/>
      <c r="D3" s="145"/>
      <c r="E3" s="145"/>
      <c r="F3" s="145"/>
      <c r="G3" s="145"/>
      <c r="H3" s="145"/>
      <c r="I3" s="145"/>
      <c r="J3" s="7"/>
      <c r="K3" s="7"/>
      <c r="L3" s="7"/>
      <c r="M3" s="7"/>
      <c r="N3" s="7"/>
      <c r="O3" s="7"/>
      <c r="P3" s="7"/>
      <c r="Q3" s="7"/>
      <c r="U3" s="144"/>
      <c r="W3" s="124" t="s">
        <v>182</v>
      </c>
    </row>
    <row r="4" ht="21.75" customHeight="1" spans="1:23">
      <c r="A4" s="9" t="s">
        <v>273</v>
      </c>
      <c r="B4" s="9" t="s">
        <v>192</v>
      </c>
      <c r="C4" s="9" t="s">
        <v>193</v>
      </c>
      <c r="D4" s="9" t="s">
        <v>274</v>
      </c>
      <c r="E4" s="10" t="s">
        <v>194</v>
      </c>
      <c r="F4" s="10" t="s">
        <v>195</v>
      </c>
      <c r="G4" s="10" t="s">
        <v>196</v>
      </c>
      <c r="H4" s="10" t="s">
        <v>197</v>
      </c>
      <c r="I4" s="125" t="s">
        <v>59</v>
      </c>
      <c r="J4" s="125" t="s">
        <v>275</v>
      </c>
      <c r="K4" s="125"/>
      <c r="L4" s="125"/>
      <c r="M4" s="125"/>
      <c r="N4" s="146" t="s">
        <v>199</v>
      </c>
      <c r="O4" s="146"/>
      <c r="P4" s="146"/>
      <c r="Q4" s="10" t="s">
        <v>65</v>
      </c>
      <c r="R4" s="11" t="s">
        <v>80</v>
      </c>
      <c r="S4" s="12"/>
      <c r="T4" s="12"/>
      <c r="U4" s="12"/>
      <c r="V4" s="12"/>
      <c r="W4" s="13"/>
    </row>
    <row r="5" ht="21.75" customHeight="1" spans="1:23">
      <c r="A5" s="14"/>
      <c r="B5" s="14"/>
      <c r="C5" s="14"/>
      <c r="D5" s="14"/>
      <c r="E5" s="15"/>
      <c r="F5" s="15"/>
      <c r="G5" s="15"/>
      <c r="H5" s="15"/>
      <c r="I5" s="125"/>
      <c r="J5" s="62" t="s">
        <v>62</v>
      </c>
      <c r="K5" s="62"/>
      <c r="L5" s="62" t="s">
        <v>63</v>
      </c>
      <c r="M5" s="62" t="s">
        <v>64</v>
      </c>
      <c r="N5" s="147" t="s">
        <v>62</v>
      </c>
      <c r="O5" s="147" t="s">
        <v>63</v>
      </c>
      <c r="P5" s="147" t="s">
        <v>64</v>
      </c>
      <c r="Q5" s="15"/>
      <c r="R5" s="10" t="s">
        <v>61</v>
      </c>
      <c r="S5" s="10" t="s">
        <v>72</v>
      </c>
      <c r="T5" s="10" t="s">
        <v>205</v>
      </c>
      <c r="U5" s="10" t="s">
        <v>68</v>
      </c>
      <c r="V5" s="10" t="s">
        <v>69</v>
      </c>
      <c r="W5" s="10" t="s">
        <v>70</v>
      </c>
    </row>
    <row r="6" ht="40.5" customHeight="1" spans="1:23">
      <c r="A6" s="17"/>
      <c r="B6" s="17"/>
      <c r="C6" s="17"/>
      <c r="D6" s="17"/>
      <c r="E6" s="18"/>
      <c r="F6" s="18"/>
      <c r="G6" s="18"/>
      <c r="H6" s="18"/>
      <c r="I6" s="125"/>
      <c r="J6" s="62" t="s">
        <v>61</v>
      </c>
      <c r="K6" s="62" t="s">
        <v>276</v>
      </c>
      <c r="L6" s="62"/>
      <c r="M6" s="62"/>
      <c r="N6" s="18"/>
      <c r="O6" s="18"/>
      <c r="P6" s="18"/>
      <c r="Q6" s="18"/>
      <c r="R6" s="18"/>
      <c r="S6" s="18"/>
      <c r="T6" s="18"/>
      <c r="U6" s="19"/>
      <c r="V6" s="18"/>
      <c r="W6" s="18"/>
    </row>
    <row r="7" ht="15" customHeight="1" spans="1:23">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c r="T7" s="20">
        <v>20</v>
      </c>
      <c r="U7" s="20">
        <v>21</v>
      </c>
      <c r="V7" s="20">
        <v>22</v>
      </c>
      <c r="W7" s="20">
        <v>23</v>
      </c>
    </row>
    <row r="8" s="1" customFormat="1" ht="22.5" customHeight="1" spans="1:23">
      <c r="A8" s="148" t="s">
        <v>277</v>
      </c>
      <c r="B8" s="148"/>
      <c r="C8" s="148"/>
      <c r="D8" s="149"/>
      <c r="E8" s="149"/>
      <c r="F8" s="149"/>
      <c r="G8" s="149"/>
      <c r="H8" s="149"/>
      <c r="I8" s="23">
        <v>200000</v>
      </c>
      <c r="J8" s="23">
        <v>200000</v>
      </c>
      <c r="K8" s="23">
        <v>200000</v>
      </c>
      <c r="L8" s="23"/>
      <c r="M8" s="23"/>
      <c r="N8" s="150"/>
      <c r="O8" s="150"/>
      <c r="P8" s="150"/>
      <c r="Q8" s="23"/>
      <c r="R8" s="23"/>
      <c r="S8" s="23"/>
      <c r="T8" s="23"/>
      <c r="U8" s="118"/>
      <c r="V8" s="23"/>
      <c r="W8" s="23"/>
    </row>
    <row r="9" s="1" customFormat="1" ht="22.5" customHeight="1" spans="1:23">
      <c r="A9" s="149" t="s">
        <v>278</v>
      </c>
      <c r="B9" s="149" t="s">
        <v>279</v>
      </c>
      <c r="C9" s="21" t="s">
        <v>277</v>
      </c>
      <c r="D9" s="149" t="s">
        <v>74</v>
      </c>
      <c r="E9" s="149" t="s">
        <v>94</v>
      </c>
      <c r="F9" s="149" t="s">
        <v>169</v>
      </c>
      <c r="G9" s="149" t="s">
        <v>280</v>
      </c>
      <c r="H9" s="149" t="s">
        <v>281</v>
      </c>
      <c r="I9" s="23">
        <v>200000</v>
      </c>
      <c r="J9" s="23">
        <v>200000</v>
      </c>
      <c r="K9" s="23">
        <v>200000</v>
      </c>
      <c r="L9" s="23"/>
      <c r="M9" s="23"/>
      <c r="N9" s="150"/>
      <c r="O9" s="150"/>
      <c r="P9" s="150"/>
      <c r="Q9" s="23"/>
      <c r="R9" s="23"/>
      <c r="S9" s="23"/>
      <c r="T9" s="23"/>
      <c r="U9" s="118"/>
      <c r="V9" s="23"/>
      <c r="W9" s="23"/>
    </row>
    <row r="10" s="1" customFormat="1" ht="22.5" customHeight="1" spans="1:23">
      <c r="A10" s="148" t="s">
        <v>282</v>
      </c>
      <c r="B10" s="24"/>
      <c r="C10" s="24"/>
      <c r="D10" s="24"/>
      <c r="E10" s="24"/>
      <c r="F10" s="24"/>
      <c r="G10" s="24"/>
      <c r="H10" s="24"/>
      <c r="I10" s="23">
        <v>100000</v>
      </c>
      <c r="J10" s="23"/>
      <c r="K10" s="23"/>
      <c r="L10" s="23"/>
      <c r="M10" s="23"/>
      <c r="N10" s="150"/>
      <c r="O10" s="150">
        <v>100000</v>
      </c>
      <c r="P10" s="150"/>
      <c r="Q10" s="23"/>
      <c r="R10" s="23"/>
      <c r="S10" s="23"/>
      <c r="T10" s="23"/>
      <c r="U10" s="118"/>
      <c r="V10" s="23"/>
      <c r="W10" s="23"/>
    </row>
    <row r="11" s="1" customFormat="1" ht="22.5" customHeight="1" spans="1:23">
      <c r="A11" s="149" t="s">
        <v>278</v>
      </c>
      <c r="B11" s="149" t="s">
        <v>283</v>
      </c>
      <c r="C11" s="21" t="s">
        <v>282</v>
      </c>
      <c r="D11" s="149" t="s">
        <v>74</v>
      </c>
      <c r="E11" s="149" t="s">
        <v>110</v>
      </c>
      <c r="F11" s="149" t="s">
        <v>284</v>
      </c>
      <c r="G11" s="149" t="s">
        <v>248</v>
      </c>
      <c r="H11" s="149" t="s">
        <v>249</v>
      </c>
      <c r="I11" s="23">
        <v>100000</v>
      </c>
      <c r="J11" s="23"/>
      <c r="K11" s="23"/>
      <c r="L11" s="23"/>
      <c r="M11" s="23"/>
      <c r="N11" s="150"/>
      <c r="O11" s="150">
        <v>100000</v>
      </c>
      <c r="P11" s="150"/>
      <c r="Q11" s="23"/>
      <c r="R11" s="23"/>
      <c r="S11" s="23"/>
      <c r="T11" s="23"/>
      <c r="U11" s="118"/>
      <c r="V11" s="23"/>
      <c r="W11" s="23"/>
    </row>
    <row r="12" s="1" customFormat="1" ht="22.5" customHeight="1" spans="1:23">
      <c r="A12" s="148" t="s">
        <v>285</v>
      </c>
      <c r="B12" s="24"/>
      <c r="C12" s="24"/>
      <c r="D12" s="24"/>
      <c r="E12" s="24"/>
      <c r="F12" s="24"/>
      <c r="G12" s="24"/>
      <c r="H12" s="24"/>
      <c r="I12" s="23">
        <v>400000</v>
      </c>
      <c r="J12" s="23">
        <v>400000</v>
      </c>
      <c r="K12" s="23">
        <v>400000</v>
      </c>
      <c r="L12" s="23"/>
      <c r="M12" s="23"/>
      <c r="N12" s="150"/>
      <c r="O12" s="150"/>
      <c r="P12" s="150"/>
      <c r="Q12" s="23"/>
      <c r="R12" s="23"/>
      <c r="S12" s="23"/>
      <c r="T12" s="23"/>
      <c r="U12" s="118"/>
      <c r="V12" s="23"/>
      <c r="W12" s="23"/>
    </row>
    <row r="13" s="1" customFormat="1" ht="22.5" customHeight="1" spans="1:23">
      <c r="A13" s="149" t="s">
        <v>278</v>
      </c>
      <c r="B13" s="149" t="s">
        <v>286</v>
      </c>
      <c r="C13" s="21" t="s">
        <v>285</v>
      </c>
      <c r="D13" s="149" t="s">
        <v>74</v>
      </c>
      <c r="E13" s="149" t="s">
        <v>93</v>
      </c>
      <c r="F13" s="149" t="s">
        <v>168</v>
      </c>
      <c r="G13" s="149" t="s">
        <v>242</v>
      </c>
      <c r="H13" s="149" t="s">
        <v>243</v>
      </c>
      <c r="I13" s="23">
        <v>53150</v>
      </c>
      <c r="J13" s="23">
        <v>53150</v>
      </c>
      <c r="K13" s="23">
        <v>53150</v>
      </c>
      <c r="L13" s="23"/>
      <c r="M13" s="23"/>
      <c r="N13" s="150"/>
      <c r="O13" s="150"/>
      <c r="P13" s="150"/>
      <c r="Q13" s="23"/>
      <c r="R13" s="23"/>
      <c r="S13" s="23"/>
      <c r="T13" s="23"/>
      <c r="U13" s="118"/>
      <c r="V13" s="23"/>
      <c r="W13" s="23"/>
    </row>
    <row r="14" s="1" customFormat="1" ht="22.5" customHeight="1" spans="1:23">
      <c r="A14" s="149" t="s">
        <v>278</v>
      </c>
      <c r="B14" s="149" t="s">
        <v>286</v>
      </c>
      <c r="C14" s="21" t="s">
        <v>285</v>
      </c>
      <c r="D14" s="149" t="s">
        <v>74</v>
      </c>
      <c r="E14" s="149" t="s">
        <v>93</v>
      </c>
      <c r="F14" s="149" t="s">
        <v>168</v>
      </c>
      <c r="G14" s="149" t="s">
        <v>287</v>
      </c>
      <c r="H14" s="149" t="s">
        <v>288</v>
      </c>
      <c r="I14" s="23">
        <v>20000</v>
      </c>
      <c r="J14" s="23">
        <v>20000</v>
      </c>
      <c r="K14" s="23">
        <v>20000</v>
      </c>
      <c r="L14" s="23"/>
      <c r="M14" s="23"/>
      <c r="N14" s="150"/>
      <c r="O14" s="150"/>
      <c r="P14" s="150"/>
      <c r="Q14" s="23"/>
      <c r="R14" s="23"/>
      <c r="S14" s="23"/>
      <c r="T14" s="23"/>
      <c r="U14" s="118"/>
      <c r="V14" s="23"/>
      <c r="W14" s="23"/>
    </row>
    <row r="15" s="1" customFormat="1" ht="22.5" customHeight="1" spans="1:23">
      <c r="A15" s="149" t="s">
        <v>278</v>
      </c>
      <c r="B15" s="149" t="s">
        <v>286</v>
      </c>
      <c r="C15" s="21" t="s">
        <v>285</v>
      </c>
      <c r="D15" s="149" t="s">
        <v>74</v>
      </c>
      <c r="E15" s="149" t="s">
        <v>93</v>
      </c>
      <c r="F15" s="149" t="s">
        <v>168</v>
      </c>
      <c r="G15" s="149" t="s">
        <v>248</v>
      </c>
      <c r="H15" s="149" t="s">
        <v>249</v>
      </c>
      <c r="I15" s="23">
        <v>100000</v>
      </c>
      <c r="J15" s="23">
        <v>100000</v>
      </c>
      <c r="K15" s="23">
        <v>100000</v>
      </c>
      <c r="L15" s="23"/>
      <c r="M15" s="23"/>
      <c r="N15" s="150"/>
      <c r="O15" s="150"/>
      <c r="P15" s="150"/>
      <c r="Q15" s="23"/>
      <c r="R15" s="23"/>
      <c r="S15" s="23"/>
      <c r="T15" s="23"/>
      <c r="U15" s="118"/>
      <c r="V15" s="23"/>
      <c r="W15" s="23"/>
    </row>
    <row r="16" s="1" customFormat="1" ht="22.5" customHeight="1" spans="1:23">
      <c r="A16" s="149" t="s">
        <v>278</v>
      </c>
      <c r="B16" s="149" t="s">
        <v>286</v>
      </c>
      <c r="C16" s="21" t="s">
        <v>285</v>
      </c>
      <c r="D16" s="149" t="s">
        <v>74</v>
      </c>
      <c r="E16" s="149" t="s">
        <v>93</v>
      </c>
      <c r="F16" s="149" t="s">
        <v>168</v>
      </c>
      <c r="G16" s="149" t="s">
        <v>289</v>
      </c>
      <c r="H16" s="149" t="s">
        <v>290</v>
      </c>
      <c r="I16" s="23">
        <v>16000</v>
      </c>
      <c r="J16" s="23">
        <v>16000</v>
      </c>
      <c r="K16" s="23">
        <v>16000</v>
      </c>
      <c r="L16" s="23"/>
      <c r="M16" s="23"/>
      <c r="N16" s="150"/>
      <c r="O16" s="150"/>
      <c r="P16" s="150"/>
      <c r="Q16" s="23"/>
      <c r="R16" s="23"/>
      <c r="S16" s="23"/>
      <c r="T16" s="23"/>
      <c r="U16" s="118"/>
      <c r="V16" s="23"/>
      <c r="W16" s="23"/>
    </row>
    <row r="17" s="1" customFormat="1" ht="22.5" customHeight="1" spans="1:23">
      <c r="A17" s="149" t="s">
        <v>278</v>
      </c>
      <c r="B17" s="149" t="s">
        <v>286</v>
      </c>
      <c r="C17" s="21" t="s">
        <v>285</v>
      </c>
      <c r="D17" s="149" t="s">
        <v>74</v>
      </c>
      <c r="E17" s="149" t="s">
        <v>93</v>
      </c>
      <c r="F17" s="149" t="s">
        <v>168</v>
      </c>
      <c r="G17" s="149" t="s">
        <v>291</v>
      </c>
      <c r="H17" s="149" t="s">
        <v>292</v>
      </c>
      <c r="I17" s="23">
        <v>160000</v>
      </c>
      <c r="J17" s="23">
        <v>160000</v>
      </c>
      <c r="K17" s="23">
        <v>160000</v>
      </c>
      <c r="L17" s="23"/>
      <c r="M17" s="23"/>
      <c r="N17" s="150"/>
      <c r="O17" s="150"/>
      <c r="P17" s="150"/>
      <c r="Q17" s="23"/>
      <c r="R17" s="23"/>
      <c r="S17" s="23"/>
      <c r="T17" s="23"/>
      <c r="U17" s="118"/>
      <c r="V17" s="23"/>
      <c r="W17" s="23"/>
    </row>
    <row r="18" s="1" customFormat="1" ht="22.5" customHeight="1" spans="1:23">
      <c r="A18" s="149" t="s">
        <v>278</v>
      </c>
      <c r="B18" s="149" t="s">
        <v>286</v>
      </c>
      <c r="C18" s="21" t="s">
        <v>285</v>
      </c>
      <c r="D18" s="149" t="s">
        <v>74</v>
      </c>
      <c r="E18" s="149" t="s">
        <v>93</v>
      </c>
      <c r="F18" s="149" t="s">
        <v>168</v>
      </c>
      <c r="G18" s="149" t="s">
        <v>293</v>
      </c>
      <c r="H18" s="149" t="s">
        <v>294</v>
      </c>
      <c r="I18" s="23">
        <v>20000</v>
      </c>
      <c r="J18" s="23">
        <v>20000</v>
      </c>
      <c r="K18" s="23">
        <v>20000</v>
      </c>
      <c r="L18" s="23"/>
      <c r="M18" s="23"/>
      <c r="N18" s="150"/>
      <c r="O18" s="150"/>
      <c r="P18" s="150"/>
      <c r="Q18" s="23"/>
      <c r="R18" s="23"/>
      <c r="S18" s="23"/>
      <c r="T18" s="23"/>
      <c r="U18" s="118"/>
      <c r="V18" s="23"/>
      <c r="W18" s="23"/>
    </row>
    <row r="19" s="1" customFormat="1" ht="22.5" customHeight="1" spans="1:23">
      <c r="A19" s="149" t="s">
        <v>278</v>
      </c>
      <c r="B19" s="149" t="s">
        <v>286</v>
      </c>
      <c r="C19" s="21" t="s">
        <v>285</v>
      </c>
      <c r="D19" s="149" t="s">
        <v>74</v>
      </c>
      <c r="E19" s="149" t="s">
        <v>93</v>
      </c>
      <c r="F19" s="149" t="s">
        <v>168</v>
      </c>
      <c r="G19" s="149" t="s">
        <v>295</v>
      </c>
      <c r="H19" s="149" t="s">
        <v>296</v>
      </c>
      <c r="I19" s="23">
        <v>30850</v>
      </c>
      <c r="J19" s="23">
        <v>30850</v>
      </c>
      <c r="K19" s="23">
        <v>30850</v>
      </c>
      <c r="L19" s="23"/>
      <c r="M19" s="23"/>
      <c r="N19" s="150"/>
      <c r="O19" s="150"/>
      <c r="P19" s="150"/>
      <c r="Q19" s="23"/>
      <c r="R19" s="23"/>
      <c r="S19" s="23"/>
      <c r="T19" s="23"/>
      <c r="U19" s="118"/>
      <c r="V19" s="23"/>
      <c r="W19" s="23"/>
    </row>
    <row r="20" s="1" customFormat="1" ht="22.5" customHeight="1" spans="1:23">
      <c r="A20" s="151" t="s">
        <v>115</v>
      </c>
      <c r="B20" s="152"/>
      <c r="C20" s="152"/>
      <c r="D20" s="152"/>
      <c r="E20" s="152"/>
      <c r="F20" s="152"/>
      <c r="G20" s="152"/>
      <c r="H20" s="153"/>
      <c r="I20" s="23">
        <v>700000</v>
      </c>
      <c r="J20" s="23">
        <v>600000</v>
      </c>
      <c r="K20" s="154">
        <v>600000</v>
      </c>
      <c r="L20" s="23"/>
      <c r="M20" s="23"/>
      <c r="N20" s="150"/>
      <c r="O20" s="150">
        <v>100000</v>
      </c>
      <c r="P20" s="150"/>
      <c r="Q20" s="23"/>
      <c r="R20" s="23"/>
      <c r="S20" s="23"/>
      <c r="T20" s="23"/>
      <c r="U20" s="155"/>
      <c r="V20" s="23"/>
      <c r="W20" s="23"/>
    </row>
  </sheetData>
  <mergeCells count="31">
    <mergeCell ref="A2:W2"/>
    <mergeCell ref="A3:I3"/>
    <mergeCell ref="J4:M4"/>
    <mergeCell ref="N4:P4"/>
    <mergeCell ref="R4:W4"/>
    <mergeCell ref="J5:K5"/>
    <mergeCell ref="A8:C8"/>
    <mergeCell ref="A10:C10"/>
    <mergeCell ref="A12:C12"/>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1"/>
  <sheetViews>
    <sheetView showZeros="0" workbookViewId="0">
      <selection activeCell="C40" sqref="C40"/>
    </sheetView>
  </sheetViews>
  <sheetFormatPr defaultColWidth="9.14166666666667" defaultRowHeight="12" customHeight="1"/>
  <cols>
    <col min="1" max="2" width="24.8833333333333"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style="136" customWidth="1"/>
  </cols>
  <sheetData>
    <row r="1" customHeight="1" spans="1:10">
      <c r="J1" s="68" t="s">
        <v>297</v>
      </c>
    </row>
    <row r="2" ht="28.5" customHeight="1" spans="1:10">
      <c r="A2" s="60" t="s">
        <v>298</v>
      </c>
      <c r="B2" s="28"/>
      <c r="C2" s="28"/>
      <c r="D2" s="28"/>
      <c r="E2" s="28"/>
      <c r="F2" s="61"/>
      <c r="G2" s="28"/>
      <c r="H2" s="61"/>
      <c r="I2" s="61"/>
      <c r="J2" s="70"/>
    </row>
    <row r="3" ht="15" customHeight="1" spans="1:10">
      <c r="A3" s="230" t="s">
        <v>2</v>
      </c>
    </row>
    <row r="4" ht="14.25" customHeight="1" spans="1:10">
      <c r="A4" s="62" t="s">
        <v>299</v>
      </c>
      <c r="B4" s="62" t="s">
        <v>300</v>
      </c>
      <c r="C4" s="62" t="s">
        <v>301</v>
      </c>
      <c r="D4" s="62" t="s">
        <v>302</v>
      </c>
      <c r="E4" s="62" t="s">
        <v>303</v>
      </c>
      <c r="F4" s="63" t="s">
        <v>304</v>
      </c>
      <c r="G4" s="62" t="s">
        <v>305</v>
      </c>
      <c r="H4" s="63" t="s">
        <v>306</v>
      </c>
      <c r="I4" s="63" t="s">
        <v>307</v>
      </c>
      <c r="J4" s="62" t="s">
        <v>308</v>
      </c>
    </row>
    <row r="5" ht="14.25" customHeight="1" spans="1:10">
      <c r="A5" s="62">
        <v>1</v>
      </c>
      <c r="B5" s="62">
        <v>2</v>
      </c>
      <c r="C5" s="62">
        <v>3</v>
      </c>
      <c r="D5" s="62">
        <v>4</v>
      </c>
      <c r="E5" s="62">
        <v>5</v>
      </c>
      <c r="F5" s="63">
        <v>6</v>
      </c>
      <c r="G5" s="62">
        <v>7</v>
      </c>
      <c r="H5" s="63">
        <v>8</v>
      </c>
      <c r="I5" s="63">
        <v>9</v>
      </c>
      <c r="J5" s="62">
        <v>10</v>
      </c>
    </row>
    <row r="6" s="1" customFormat="1" ht="22.5" customHeight="1" spans="1:10">
      <c r="A6" s="137" t="s">
        <v>74</v>
      </c>
      <c r="B6" s="138"/>
      <c r="C6" s="138"/>
      <c r="D6" s="138"/>
      <c r="E6" s="137"/>
      <c r="F6" s="138"/>
      <c r="G6" s="137"/>
      <c r="H6" s="138"/>
      <c r="I6" s="138"/>
      <c r="J6" s="137"/>
    </row>
    <row r="7" s="1" customFormat="1" ht="22.5" customHeight="1" spans="1:10">
      <c r="A7" s="137" t="str">
        <f>"   "&amp;"突发群体性事件和疑难信访件处置资金"</f>
        <v>   突发群体性事件和疑难信访件处置资金</v>
      </c>
      <c r="B7" s="139" t="s">
        <v>309</v>
      </c>
      <c r="C7" s="140"/>
      <c r="D7" s="140"/>
      <c r="E7" s="140"/>
      <c r="F7" s="141"/>
      <c r="G7" s="140"/>
      <c r="H7" s="141"/>
      <c r="I7" s="141"/>
      <c r="J7" s="142"/>
    </row>
    <row r="8" s="1" customFormat="1" ht="22.5" customHeight="1" spans="1:10">
      <c r="A8" s="137"/>
      <c r="B8" s="139"/>
      <c r="C8" s="140" t="s">
        <v>310</v>
      </c>
      <c r="D8" s="140" t="s">
        <v>311</v>
      </c>
      <c r="E8" s="140" t="s">
        <v>312</v>
      </c>
      <c r="F8" s="141" t="s">
        <v>313</v>
      </c>
      <c r="G8" s="140" t="s">
        <v>314</v>
      </c>
      <c r="H8" s="141" t="s">
        <v>315</v>
      </c>
      <c r="I8" s="141" t="s">
        <v>316</v>
      </c>
      <c r="J8" s="142" t="s">
        <v>317</v>
      </c>
    </row>
    <row r="9" s="1" customFormat="1" ht="22.5" customHeight="1" spans="1:10">
      <c r="A9" s="24"/>
      <c r="B9" s="24"/>
      <c r="C9" s="140" t="s">
        <v>310</v>
      </c>
      <c r="D9" s="140" t="s">
        <v>318</v>
      </c>
      <c r="E9" s="140" t="s">
        <v>319</v>
      </c>
      <c r="F9" s="141" t="s">
        <v>313</v>
      </c>
      <c r="G9" s="140" t="s">
        <v>320</v>
      </c>
      <c r="H9" s="141" t="s">
        <v>321</v>
      </c>
      <c r="I9" s="141" t="s">
        <v>316</v>
      </c>
      <c r="J9" s="142" t="s">
        <v>322</v>
      </c>
    </row>
    <row r="10" s="1" customFormat="1" ht="22.5" customHeight="1" spans="1:10">
      <c r="A10" s="24"/>
      <c r="B10" s="24"/>
      <c r="C10" s="140" t="s">
        <v>310</v>
      </c>
      <c r="D10" s="140" t="s">
        <v>318</v>
      </c>
      <c r="E10" s="140" t="s">
        <v>323</v>
      </c>
      <c r="F10" s="141" t="s">
        <v>324</v>
      </c>
      <c r="G10" s="140" t="s">
        <v>325</v>
      </c>
      <c r="H10" s="141" t="s">
        <v>321</v>
      </c>
      <c r="I10" s="141" t="s">
        <v>316</v>
      </c>
      <c r="J10" s="142" t="s">
        <v>326</v>
      </c>
    </row>
    <row r="11" s="1" customFormat="1" ht="22.5" customHeight="1" spans="1:10">
      <c r="A11" s="24"/>
      <c r="B11" s="24"/>
      <c r="C11" s="140" t="s">
        <v>310</v>
      </c>
      <c r="D11" s="140" t="s">
        <v>318</v>
      </c>
      <c r="E11" s="140" t="s">
        <v>327</v>
      </c>
      <c r="F11" s="141" t="s">
        <v>313</v>
      </c>
      <c r="G11" s="140" t="s">
        <v>328</v>
      </c>
      <c r="H11" s="141" t="s">
        <v>315</v>
      </c>
      <c r="I11" s="141" t="s">
        <v>316</v>
      </c>
      <c r="J11" s="142" t="s">
        <v>329</v>
      </c>
    </row>
    <row r="12" s="1" customFormat="1" ht="22.5" customHeight="1" spans="1:10">
      <c r="A12" s="24"/>
      <c r="B12" s="24"/>
      <c r="C12" s="140" t="s">
        <v>310</v>
      </c>
      <c r="D12" s="140" t="s">
        <v>330</v>
      </c>
      <c r="E12" s="140" t="s">
        <v>331</v>
      </c>
      <c r="F12" s="141" t="s">
        <v>324</v>
      </c>
      <c r="G12" s="140" t="s">
        <v>332</v>
      </c>
      <c r="H12" s="141" t="s">
        <v>321</v>
      </c>
      <c r="I12" s="141" t="s">
        <v>316</v>
      </c>
      <c r="J12" s="142" t="s">
        <v>333</v>
      </c>
    </row>
    <row r="13" s="1" customFormat="1" ht="22.5" customHeight="1" spans="1:10">
      <c r="A13" s="24"/>
      <c r="B13" s="24"/>
      <c r="C13" s="140" t="s">
        <v>334</v>
      </c>
      <c r="D13" s="140" t="s">
        <v>335</v>
      </c>
      <c r="E13" s="140" t="s">
        <v>336</v>
      </c>
      <c r="F13" s="141" t="s">
        <v>324</v>
      </c>
      <c r="G13" s="140" t="s">
        <v>320</v>
      </c>
      <c r="H13" s="141" t="s">
        <v>321</v>
      </c>
      <c r="I13" s="141" t="s">
        <v>316</v>
      </c>
      <c r="J13" s="142" t="s">
        <v>337</v>
      </c>
    </row>
    <row r="14" s="1" customFormat="1" ht="22.5" customHeight="1" spans="1:10">
      <c r="A14" s="24"/>
      <c r="B14" s="24"/>
      <c r="C14" s="140" t="s">
        <v>334</v>
      </c>
      <c r="D14" s="140" t="s">
        <v>335</v>
      </c>
      <c r="E14" s="140" t="s">
        <v>338</v>
      </c>
      <c r="F14" s="141" t="s">
        <v>324</v>
      </c>
      <c r="G14" s="140" t="s">
        <v>320</v>
      </c>
      <c r="H14" s="141" t="s">
        <v>321</v>
      </c>
      <c r="I14" s="141" t="s">
        <v>316</v>
      </c>
      <c r="J14" s="142" t="s">
        <v>339</v>
      </c>
    </row>
    <row r="15" s="1" customFormat="1" ht="22.5" customHeight="1" spans="1:10">
      <c r="A15" s="24"/>
      <c r="B15" s="24"/>
      <c r="C15" s="140" t="s">
        <v>334</v>
      </c>
      <c r="D15" s="140" t="s">
        <v>340</v>
      </c>
      <c r="E15" s="140" t="s">
        <v>341</v>
      </c>
      <c r="F15" s="141" t="s">
        <v>342</v>
      </c>
      <c r="G15" s="140" t="s">
        <v>343</v>
      </c>
      <c r="H15" s="141" t="s">
        <v>344</v>
      </c>
      <c r="I15" s="141" t="s">
        <v>345</v>
      </c>
      <c r="J15" s="142" t="s">
        <v>346</v>
      </c>
    </row>
    <row r="16" s="1" customFormat="1" ht="22.5" customHeight="1" spans="1:10">
      <c r="A16" s="24"/>
      <c r="B16" s="24"/>
      <c r="C16" s="140" t="s">
        <v>347</v>
      </c>
      <c r="D16" s="140" t="s">
        <v>348</v>
      </c>
      <c r="E16" s="140" t="s">
        <v>349</v>
      </c>
      <c r="F16" s="141" t="s">
        <v>324</v>
      </c>
      <c r="G16" s="140" t="s">
        <v>320</v>
      </c>
      <c r="H16" s="141" t="s">
        <v>321</v>
      </c>
      <c r="I16" s="141" t="s">
        <v>316</v>
      </c>
      <c r="J16" s="142" t="s">
        <v>350</v>
      </c>
    </row>
    <row r="17" s="1" customFormat="1" ht="22.5" customHeight="1" spans="1:10">
      <c r="A17" s="24"/>
      <c r="B17" s="24"/>
      <c r="C17" s="140" t="s">
        <v>347</v>
      </c>
      <c r="D17" s="140" t="s">
        <v>348</v>
      </c>
      <c r="E17" s="140" t="s">
        <v>351</v>
      </c>
      <c r="F17" s="141" t="s">
        <v>324</v>
      </c>
      <c r="G17" s="140" t="s">
        <v>320</v>
      </c>
      <c r="H17" s="141" t="s">
        <v>321</v>
      </c>
      <c r="I17" s="141" t="s">
        <v>316</v>
      </c>
      <c r="J17" s="142" t="s">
        <v>352</v>
      </c>
    </row>
    <row r="18" s="1" customFormat="1" ht="22.5" customHeight="1" spans="1:10">
      <c r="A18" s="24"/>
      <c r="B18" s="24"/>
      <c r="C18" s="140" t="s">
        <v>353</v>
      </c>
      <c r="D18" s="140" t="s">
        <v>354</v>
      </c>
      <c r="E18" s="140" t="s">
        <v>355</v>
      </c>
      <c r="F18" s="141" t="s">
        <v>324</v>
      </c>
      <c r="G18" s="140" t="s">
        <v>356</v>
      </c>
      <c r="H18" s="141" t="s">
        <v>357</v>
      </c>
      <c r="I18" s="141" t="s">
        <v>316</v>
      </c>
      <c r="J18" s="142" t="s">
        <v>358</v>
      </c>
    </row>
    <row r="19" s="1" customFormat="1" ht="22.5" customHeight="1" spans="1:10">
      <c r="A19" s="137" t="str">
        <f>"   "&amp;"信访工作专项资金"</f>
        <v>   信访工作专项资金</v>
      </c>
      <c r="B19" s="139" t="s">
        <v>359</v>
      </c>
      <c r="C19" s="24"/>
      <c r="D19" s="24"/>
      <c r="E19" s="24"/>
      <c r="F19" s="24"/>
      <c r="G19" s="24"/>
      <c r="H19" s="24"/>
      <c r="I19" s="24"/>
      <c r="J19" s="143"/>
    </row>
    <row r="20" s="1" customFormat="1" ht="22.5" customHeight="1" spans="1:10">
      <c r="A20" s="24"/>
      <c r="B20" s="24"/>
      <c r="C20" s="140" t="s">
        <v>310</v>
      </c>
      <c r="D20" s="140" t="s">
        <v>311</v>
      </c>
      <c r="E20" s="140" t="s">
        <v>360</v>
      </c>
      <c r="F20" s="141" t="s">
        <v>324</v>
      </c>
      <c r="G20" s="140" t="s">
        <v>361</v>
      </c>
      <c r="H20" s="141" t="s">
        <v>362</v>
      </c>
      <c r="I20" s="141" t="s">
        <v>316</v>
      </c>
      <c r="J20" s="142" t="s">
        <v>363</v>
      </c>
    </row>
    <row r="21" s="1" customFormat="1" ht="22.5" customHeight="1" spans="1:10">
      <c r="A21" s="24"/>
      <c r="B21" s="24"/>
      <c r="C21" s="140" t="s">
        <v>310</v>
      </c>
      <c r="D21" s="140" t="s">
        <v>311</v>
      </c>
      <c r="E21" s="140" t="s">
        <v>364</v>
      </c>
      <c r="F21" s="141" t="s">
        <v>324</v>
      </c>
      <c r="G21" s="140" t="s">
        <v>365</v>
      </c>
      <c r="H21" s="141" t="s">
        <v>362</v>
      </c>
      <c r="I21" s="141" t="s">
        <v>316</v>
      </c>
      <c r="J21" s="142" t="s">
        <v>366</v>
      </c>
    </row>
    <row r="22" s="1" customFormat="1" ht="22.5" customHeight="1" spans="1:10">
      <c r="A22" s="24"/>
      <c r="B22" s="24"/>
      <c r="C22" s="140" t="s">
        <v>310</v>
      </c>
      <c r="D22" s="140" t="s">
        <v>311</v>
      </c>
      <c r="E22" s="140" t="s">
        <v>367</v>
      </c>
      <c r="F22" s="141" t="s">
        <v>324</v>
      </c>
      <c r="G22" s="140" t="s">
        <v>368</v>
      </c>
      <c r="H22" s="141" t="s">
        <v>362</v>
      </c>
      <c r="I22" s="141" t="s">
        <v>316</v>
      </c>
      <c r="J22" s="142" t="s">
        <v>369</v>
      </c>
    </row>
    <row r="23" s="1" customFormat="1" ht="22.5" customHeight="1" spans="1:10">
      <c r="A23" s="24"/>
      <c r="B23" s="24"/>
      <c r="C23" s="140" t="s">
        <v>310</v>
      </c>
      <c r="D23" s="140" t="s">
        <v>311</v>
      </c>
      <c r="E23" s="140" t="s">
        <v>370</v>
      </c>
      <c r="F23" s="141" t="s">
        <v>324</v>
      </c>
      <c r="G23" s="140" t="s">
        <v>371</v>
      </c>
      <c r="H23" s="141" t="s">
        <v>362</v>
      </c>
      <c r="I23" s="141" t="s">
        <v>316</v>
      </c>
      <c r="J23" s="142" t="s">
        <v>372</v>
      </c>
    </row>
    <row r="24" s="1" customFormat="1" ht="22.5" customHeight="1" spans="1:10">
      <c r="A24" s="24"/>
      <c r="B24" s="24"/>
      <c r="C24" s="140" t="s">
        <v>310</v>
      </c>
      <c r="D24" s="140" t="s">
        <v>311</v>
      </c>
      <c r="E24" s="140" t="s">
        <v>373</v>
      </c>
      <c r="F24" s="141" t="s">
        <v>342</v>
      </c>
      <c r="G24" s="140" t="s">
        <v>374</v>
      </c>
      <c r="H24" s="141" t="s">
        <v>375</v>
      </c>
      <c r="I24" s="141" t="s">
        <v>316</v>
      </c>
      <c r="J24" s="142" t="s">
        <v>376</v>
      </c>
    </row>
    <row r="25" s="1" customFormat="1" ht="22.5" customHeight="1" spans="1:10">
      <c r="A25" s="24"/>
      <c r="B25" s="24"/>
      <c r="C25" s="140" t="s">
        <v>310</v>
      </c>
      <c r="D25" s="140" t="s">
        <v>311</v>
      </c>
      <c r="E25" s="140" t="s">
        <v>377</v>
      </c>
      <c r="F25" s="141" t="s">
        <v>342</v>
      </c>
      <c r="G25" s="140" t="s">
        <v>378</v>
      </c>
      <c r="H25" s="141" t="s">
        <v>362</v>
      </c>
      <c r="I25" s="141" t="s">
        <v>316</v>
      </c>
      <c r="J25" s="142" t="s">
        <v>379</v>
      </c>
    </row>
    <row r="26" s="1" customFormat="1" ht="22.5" customHeight="1" spans="1:10">
      <c r="A26" s="24"/>
      <c r="B26" s="24"/>
      <c r="C26" s="140" t="s">
        <v>310</v>
      </c>
      <c r="D26" s="140" t="s">
        <v>311</v>
      </c>
      <c r="E26" s="140" t="s">
        <v>380</v>
      </c>
      <c r="F26" s="141" t="s">
        <v>324</v>
      </c>
      <c r="G26" s="140" t="s">
        <v>160</v>
      </c>
      <c r="H26" s="141" t="s">
        <v>362</v>
      </c>
      <c r="I26" s="141" t="s">
        <v>316</v>
      </c>
      <c r="J26" s="142" t="s">
        <v>381</v>
      </c>
    </row>
    <row r="27" s="1" customFormat="1" ht="22.5" customHeight="1" spans="1:10">
      <c r="A27" s="24"/>
      <c r="B27" s="24"/>
      <c r="C27" s="140" t="s">
        <v>310</v>
      </c>
      <c r="D27" s="140" t="s">
        <v>311</v>
      </c>
      <c r="E27" s="140" t="s">
        <v>382</v>
      </c>
      <c r="F27" s="141" t="s">
        <v>342</v>
      </c>
      <c r="G27" s="140" t="s">
        <v>383</v>
      </c>
      <c r="H27" s="141" t="s">
        <v>384</v>
      </c>
      <c r="I27" s="141" t="s">
        <v>316</v>
      </c>
      <c r="J27" s="142" t="s">
        <v>385</v>
      </c>
    </row>
    <row r="28" s="1" customFormat="1" ht="22.5" customHeight="1" spans="1:10">
      <c r="A28" s="24"/>
      <c r="B28" s="24"/>
      <c r="C28" s="140" t="s">
        <v>310</v>
      </c>
      <c r="D28" s="140" t="s">
        <v>311</v>
      </c>
      <c r="E28" s="140" t="s">
        <v>386</v>
      </c>
      <c r="F28" s="141" t="s">
        <v>342</v>
      </c>
      <c r="G28" s="140" t="s">
        <v>161</v>
      </c>
      <c r="H28" s="141" t="s">
        <v>387</v>
      </c>
      <c r="I28" s="141" t="s">
        <v>316</v>
      </c>
      <c r="J28" s="142" t="s">
        <v>388</v>
      </c>
    </row>
    <row r="29" s="1" customFormat="1" ht="22.5" customHeight="1" spans="1:10">
      <c r="A29" s="24"/>
      <c r="B29" s="24"/>
      <c r="C29" s="140" t="s">
        <v>310</v>
      </c>
      <c r="D29" s="140" t="s">
        <v>311</v>
      </c>
      <c r="E29" s="140" t="s">
        <v>389</v>
      </c>
      <c r="F29" s="141" t="s">
        <v>342</v>
      </c>
      <c r="G29" s="140" t="s">
        <v>161</v>
      </c>
      <c r="H29" s="141" t="s">
        <v>390</v>
      </c>
      <c r="I29" s="141" t="s">
        <v>316</v>
      </c>
      <c r="J29" s="142" t="s">
        <v>391</v>
      </c>
    </row>
    <row r="30" s="1" customFormat="1" ht="22.5" customHeight="1" spans="1:10">
      <c r="A30" s="24"/>
      <c r="B30" s="24"/>
      <c r="C30" s="140" t="s">
        <v>310</v>
      </c>
      <c r="D30" s="140" t="s">
        <v>311</v>
      </c>
      <c r="E30" s="140" t="s">
        <v>392</v>
      </c>
      <c r="F30" s="141" t="s">
        <v>342</v>
      </c>
      <c r="G30" s="140" t="s">
        <v>383</v>
      </c>
      <c r="H30" s="141" t="s">
        <v>384</v>
      </c>
      <c r="I30" s="141" t="s">
        <v>316</v>
      </c>
      <c r="J30" s="142" t="s">
        <v>393</v>
      </c>
    </row>
    <row r="31" s="1" customFormat="1" ht="22.5" customHeight="1" spans="1:10">
      <c r="A31" s="24"/>
      <c r="B31" s="24"/>
      <c r="C31" s="140" t="s">
        <v>310</v>
      </c>
      <c r="D31" s="140" t="s">
        <v>311</v>
      </c>
      <c r="E31" s="140" t="s">
        <v>394</v>
      </c>
      <c r="F31" s="141" t="s">
        <v>313</v>
      </c>
      <c r="G31" s="140" t="s">
        <v>162</v>
      </c>
      <c r="H31" s="141" t="s">
        <v>395</v>
      </c>
      <c r="I31" s="141" t="s">
        <v>316</v>
      </c>
      <c r="J31" s="142" t="s">
        <v>396</v>
      </c>
    </row>
    <row r="32" s="1" customFormat="1" ht="22.5" customHeight="1" spans="1:10">
      <c r="A32" s="24"/>
      <c r="B32" s="24"/>
      <c r="C32" s="140" t="s">
        <v>310</v>
      </c>
      <c r="D32" s="140" t="s">
        <v>318</v>
      </c>
      <c r="E32" s="140" t="s">
        <v>397</v>
      </c>
      <c r="F32" s="141" t="s">
        <v>324</v>
      </c>
      <c r="G32" s="140" t="s">
        <v>320</v>
      </c>
      <c r="H32" s="141" t="s">
        <v>321</v>
      </c>
      <c r="I32" s="141" t="s">
        <v>316</v>
      </c>
      <c r="J32" s="142" t="s">
        <v>398</v>
      </c>
    </row>
    <row r="33" s="1" customFormat="1" ht="22.5" customHeight="1" spans="1:10">
      <c r="A33" s="24"/>
      <c r="B33" s="24"/>
      <c r="C33" s="140" t="s">
        <v>310</v>
      </c>
      <c r="D33" s="140" t="s">
        <v>318</v>
      </c>
      <c r="E33" s="140" t="s">
        <v>399</v>
      </c>
      <c r="F33" s="141" t="s">
        <v>324</v>
      </c>
      <c r="G33" s="140" t="s">
        <v>325</v>
      </c>
      <c r="H33" s="141" t="s">
        <v>321</v>
      </c>
      <c r="I33" s="141" t="s">
        <v>316</v>
      </c>
      <c r="J33" s="142" t="s">
        <v>400</v>
      </c>
    </row>
    <row r="34" s="1" customFormat="1" ht="22.5" customHeight="1" spans="1:10">
      <c r="A34" s="24"/>
      <c r="B34" s="24"/>
      <c r="C34" s="140" t="s">
        <v>310</v>
      </c>
      <c r="D34" s="140" t="s">
        <v>318</v>
      </c>
      <c r="E34" s="140" t="s">
        <v>401</v>
      </c>
      <c r="F34" s="141" t="s">
        <v>324</v>
      </c>
      <c r="G34" s="140" t="s">
        <v>320</v>
      </c>
      <c r="H34" s="141" t="s">
        <v>321</v>
      </c>
      <c r="I34" s="141" t="s">
        <v>316</v>
      </c>
      <c r="J34" s="142" t="s">
        <v>402</v>
      </c>
    </row>
    <row r="35" s="1" customFormat="1" ht="22.5" customHeight="1" spans="1:10">
      <c r="A35" s="24"/>
      <c r="B35" s="24"/>
      <c r="C35" s="140" t="s">
        <v>310</v>
      </c>
      <c r="D35" s="140" t="s">
        <v>330</v>
      </c>
      <c r="E35" s="140" t="s">
        <v>403</v>
      </c>
      <c r="F35" s="141" t="s">
        <v>324</v>
      </c>
      <c r="G35" s="140" t="s">
        <v>320</v>
      </c>
      <c r="H35" s="141" t="s">
        <v>321</v>
      </c>
      <c r="I35" s="141" t="s">
        <v>316</v>
      </c>
      <c r="J35" s="142" t="s">
        <v>404</v>
      </c>
    </row>
    <row r="36" s="1" customFormat="1" ht="22.5" customHeight="1" spans="1:10">
      <c r="A36" s="24"/>
      <c r="B36" s="24"/>
      <c r="C36" s="140" t="s">
        <v>310</v>
      </c>
      <c r="D36" s="140" t="s">
        <v>330</v>
      </c>
      <c r="E36" s="140" t="s">
        <v>405</v>
      </c>
      <c r="F36" s="141" t="s">
        <v>324</v>
      </c>
      <c r="G36" s="140" t="s">
        <v>320</v>
      </c>
      <c r="H36" s="141" t="s">
        <v>321</v>
      </c>
      <c r="I36" s="141" t="s">
        <v>316</v>
      </c>
      <c r="J36" s="142" t="s">
        <v>406</v>
      </c>
    </row>
    <row r="37" s="1" customFormat="1" ht="22.5" customHeight="1" spans="1:10">
      <c r="A37" s="24"/>
      <c r="B37" s="24"/>
      <c r="C37" s="140" t="s">
        <v>310</v>
      </c>
      <c r="D37" s="140" t="s">
        <v>330</v>
      </c>
      <c r="E37" s="140" t="s">
        <v>407</v>
      </c>
      <c r="F37" s="141" t="s">
        <v>342</v>
      </c>
      <c r="G37" s="140" t="s">
        <v>408</v>
      </c>
      <c r="H37" s="141" t="s">
        <v>409</v>
      </c>
      <c r="I37" s="141" t="s">
        <v>316</v>
      </c>
      <c r="J37" s="142" t="s">
        <v>410</v>
      </c>
    </row>
    <row r="38" s="1" customFormat="1" ht="22.5" customHeight="1" spans="1:10">
      <c r="A38" s="24"/>
      <c r="B38" s="24"/>
      <c r="C38" s="140" t="s">
        <v>334</v>
      </c>
      <c r="D38" s="140" t="s">
        <v>335</v>
      </c>
      <c r="E38" s="140" t="s">
        <v>411</v>
      </c>
      <c r="F38" s="141" t="s">
        <v>342</v>
      </c>
      <c r="G38" s="140" t="s">
        <v>412</v>
      </c>
      <c r="H38" s="141"/>
      <c r="I38" s="141" t="s">
        <v>345</v>
      </c>
      <c r="J38" s="142" t="s">
        <v>413</v>
      </c>
    </row>
    <row r="39" s="1" customFormat="1" ht="22.5" customHeight="1" spans="1:10">
      <c r="A39" s="24"/>
      <c r="B39" s="24"/>
      <c r="C39" s="140" t="s">
        <v>334</v>
      </c>
      <c r="D39" s="140" t="s">
        <v>340</v>
      </c>
      <c r="E39" s="140" t="s">
        <v>414</v>
      </c>
      <c r="F39" s="141" t="s">
        <v>342</v>
      </c>
      <c r="G39" s="140" t="s">
        <v>415</v>
      </c>
      <c r="H39" s="141"/>
      <c r="I39" s="141" t="s">
        <v>345</v>
      </c>
      <c r="J39" s="142" t="s">
        <v>416</v>
      </c>
    </row>
    <row r="40" s="1" customFormat="1" ht="22.5" customHeight="1" spans="1:10">
      <c r="A40" s="24"/>
      <c r="B40" s="24"/>
      <c r="C40" s="140" t="s">
        <v>347</v>
      </c>
      <c r="D40" s="140" t="s">
        <v>348</v>
      </c>
      <c r="E40" s="140" t="s">
        <v>417</v>
      </c>
      <c r="F40" s="141" t="s">
        <v>324</v>
      </c>
      <c r="G40" s="140" t="s">
        <v>320</v>
      </c>
      <c r="H40" s="141" t="s">
        <v>321</v>
      </c>
      <c r="I40" s="141" t="s">
        <v>316</v>
      </c>
      <c r="J40" s="142" t="s">
        <v>418</v>
      </c>
    </row>
    <row r="41" s="1" customFormat="1" ht="22.5" customHeight="1" spans="1:10">
      <c r="A41" s="24"/>
      <c r="B41" s="24"/>
      <c r="C41" s="140" t="s">
        <v>353</v>
      </c>
      <c r="D41" s="140" t="s">
        <v>354</v>
      </c>
      <c r="E41" s="140" t="s">
        <v>354</v>
      </c>
      <c r="F41" s="141" t="s">
        <v>313</v>
      </c>
      <c r="G41" s="140" t="s">
        <v>419</v>
      </c>
      <c r="H41" s="141" t="s">
        <v>357</v>
      </c>
      <c r="I41" s="141" t="s">
        <v>316</v>
      </c>
      <c r="J41" s="142" t="s">
        <v>420</v>
      </c>
    </row>
  </sheetData>
  <mergeCells count="2">
    <mergeCell ref="A2:J2"/>
    <mergeCell ref="A3:H3"/>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州对下转移支付预算表09-1</vt:lpstr>
      <vt:lpstr>州对下转移支付绩效目标表09-2</vt:lpstr>
      <vt:lpstr>新增资产配置表10</vt:lpstr>
      <vt:lpstr>上级转移支付补助项目支出预算表11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言多必失1400994910</cp:lastModifiedBy>
  <dcterms:created xsi:type="dcterms:W3CDTF">2026-01-13T06:51:00Z</dcterms:created>
  <dcterms:modified xsi:type="dcterms:W3CDTF">2026-02-02T15:57:35Z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DE806B838B3D464C9F2C8670D1D425BE_13</vt:lpwstr>
  </property>
  <property fmtid="{D5CDD505-2E9C-101B-9397-08002B2CF9AE}" pid="3" name="KSOProductBuildVer">
    <vt:lpwstr>2052-12.1.0.24657</vt:lpwstr>
  </property>
  <property fmtid="{D5CDD505-2E9C-101B-9397-08002B2CF9AE}" pid="4" name="CalculationRule">
    <vt:i4>0</vt:i4>
  </property>
</Properties>
</file>