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 tabRatio="903" firstSheet="9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州对下转移支付预算表09-1" sheetId="13" r:id="rId13"/>
    <sheet name="州对下转移支付绩效目标表09-2" sheetId="14" r:id="rId14"/>
    <sheet name="新增资产配置表10" sheetId="15" r:id="rId15"/>
    <sheet name="上级转移支付补助项目支出预算表11" sheetId="16" r:id="rId16"/>
    <sheet name="部门项目支出中期规划预算表12" sheetId="17" r:id="rId17"/>
  </sheets>
  <calcPr calcId="144525"/>
</workbook>
</file>

<file path=xl/sharedStrings.xml><?xml version="1.0" encoding="utf-8"?>
<sst xmlns="http://schemas.openxmlformats.org/spreadsheetml/2006/main" count="749" uniqueCount="373">
  <si>
    <t>预算01-1表</t>
  </si>
  <si>
    <t>2026年部门财务收支预算总表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</si>
  <si>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</si>
  <si>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</si>
  <si>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</si>
  <si>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</si>
  <si>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</si>
  <si>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</si>
  <si>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</si>
  <si>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</si>
  <si>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</si>
  <si>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</si>
  <si>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</si>
  <si>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</si>
  <si>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</si>
  <si>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</si>
  <si>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</si>
  <si>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</si>
  <si>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</si>
  <si>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</si>
  <si>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</si>
  <si>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</si>
  <si>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</si>
  <si>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</si>
  <si>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</si>
  <si>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</si>
  <si>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</si>
  <si>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</si>
  <si>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</si>
  <si>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</si>
  <si>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</si>
  <si>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</si>
  <si>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</si>
  <si>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</si>
  <si>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</si>
  <si>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</si>
  <si>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</si>
  <si>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</si>
  <si>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</si>
  <si>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</si>
  <si>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</si>
  <si>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</si>
  <si>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</si>
  <si>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</si>
  <si>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</si>
  <si>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</si>
  <si>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</si>
  <si>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</si>
  <si>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</si>
  <si>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</si>
  <si>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</si>
  <si>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</si>
  <si>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</si>
  <si>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</si>
  <si>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</si>
  <si>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</si>
  <si>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单位名称：迪庆藏族自治州农村电影工程发行放映管理站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</si>
  <si>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</si>
  <si>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</si>
  <si>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</si>
  <si>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</si>
  <si>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</si>
  <si>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</si>
  <si>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</si>
  <si>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</si>
  <si>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</si>
  <si>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</si>
  <si>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</si>
  <si>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</si>
  <si>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</si>
  <si>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</si>
  <si>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</si>
  <si>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</si>
  <si>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迪庆藏族自治州农村电影工程发行放映管理站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</si>
  <si>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</si>
  <si>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</si>
  <si>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</si>
  <si>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</si>
  <si>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</si>
  <si>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</si>
  <si>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</si>
  <si>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</si>
  <si>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</si>
  <si>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</si>
  <si>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</si>
  <si>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</si>
  <si>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</si>
  <si>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207</t>
  </si>
  <si>
    <t>文化旅游体育与传媒支出</t>
  </si>
  <si>
    <t>20706</t>
  </si>
  <si>
    <t>2070607</t>
  </si>
  <si>
    <t>208</t>
  </si>
  <si>
    <t>社会保障和就业支出</t>
  </si>
  <si>
    <t>20805</t>
  </si>
  <si>
    <t>2080505</t>
  </si>
  <si>
    <t>2080506</t>
  </si>
  <si>
    <t>2080599</t>
  </si>
  <si>
    <t>210</t>
  </si>
  <si>
    <t>卫生健康支出</t>
  </si>
  <si>
    <t>21011</t>
  </si>
  <si>
    <t>2101101</t>
  </si>
  <si>
    <t>2101102</t>
  </si>
  <si>
    <t>2101103</t>
  </si>
  <si>
    <t>2101199</t>
  </si>
  <si>
    <t>221</t>
  </si>
  <si>
    <t>住房保障支出</t>
  </si>
  <si>
    <t>22102</t>
  </si>
  <si>
    <t>2210201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</si>
  <si>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</si>
  <si>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</si>
  <si>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</si>
  <si>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</si>
  <si>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</si>
  <si>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</si>
  <si>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</si>
  <si>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</si>
  <si>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</si>
  <si>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</si>
  <si>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</si>
  <si>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</si>
  <si>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</si>
  <si>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</si>
  <si>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</si>
  <si>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</si>
  <si>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</si>
  <si>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</si>
  <si>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</si>
  <si>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</si>
  <si>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</si>
  <si>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</si>
  <si>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</si>
  <si>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</si>
  <si>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</si>
  <si>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</si>
  <si>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</si>
  <si>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</si>
  <si>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</si>
  <si>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</si>
  <si>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</si>
  <si>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</si>
  <si>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</si>
  <si>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</si>
  <si>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</si>
  <si>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</si>
  <si>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</si>
  <si>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</si>
  <si>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</si>
  <si>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</si>
  <si>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</si>
  <si>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</si>
  <si>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</si>
  <si>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</si>
  <si>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</si>
  <si>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</si>
  <si>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</si>
  <si>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</si>
  <si>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</si>
  <si>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</si>
  <si>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新闻出版电影</t>
  </si>
  <si>
    <t>电影</t>
  </si>
  <si>
    <t>行政事业单位养老支出</t>
  </si>
  <si>
    <t>机关事业单位基本养老保险缴费支出</t>
  </si>
  <si>
    <t>其他行政事业单位养老支出</t>
  </si>
  <si>
    <t>行政事业单位医疗</t>
  </si>
  <si>
    <t>事业单位医疗</t>
  </si>
  <si>
    <t>公务员医疗补助</t>
  </si>
  <si>
    <t>其他行政事业单位医疗支出</t>
  </si>
  <si>
    <t>住房改革支出</t>
  </si>
  <si>
    <t>住房公积金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</si>
  <si>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</si>
  <si>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</si>
  <si>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</si>
  <si>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</si>
  <si>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</si>
  <si>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</si>
  <si>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</si>
  <si>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</si>
  <si>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</si>
  <si>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</si>
  <si>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</si>
  <si>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</si>
  <si>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</si>
  <si>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</si>
  <si>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</si>
  <si>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</si>
  <si>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</si>
  <si>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</si>
  <si>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</si>
  <si>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</si>
  <si>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</si>
  <si>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</si>
  <si>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</si>
  <si>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</si>
  <si>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</si>
  <si>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</si>
  <si>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533400210000000017949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</si>
  <si>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</si>
  <si>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</si>
  <si>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</si>
  <si>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</si>
  <si>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</si>
  <si>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</si>
  <si>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</si>
  <si>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533400231100001406409</t>
  </si>
  <si>
    <t>事业人员规范后绩效奖</t>
  </si>
  <si>
    <t>533400210000000017950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</si>
  <si>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</si>
  <si>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</si>
  <si>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</si>
  <si>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</si>
  <si>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</si>
  <si>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</si>
  <si>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</si>
  <si>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</si>
  <si>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</si>
  <si>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533400210000000017951</t>
  </si>
  <si>
    <t>30113</t>
  </si>
  <si>
    <t>533400210000000017956</t>
  </si>
  <si>
    <t>一般公用经费</t>
  </si>
  <si>
    <t>30201</t>
  </si>
  <si>
    <t>办公费</t>
  </si>
  <si>
    <t>30205</t>
  </si>
  <si>
    <t>水费</t>
  </si>
  <si>
    <t>30207</t>
  </si>
  <si>
    <t>邮电费</t>
  </si>
  <si>
    <t>30213</t>
  </si>
  <si>
    <t>维修（护）费</t>
  </si>
  <si>
    <t>31003</t>
  </si>
  <si>
    <t>专用设备购置</t>
  </si>
  <si>
    <t>30202</t>
  </si>
  <si>
    <t>印刷费</t>
  </si>
  <si>
    <t>533400231100001406387</t>
  </si>
  <si>
    <t>办公取暖费</t>
  </si>
  <si>
    <t>30208</t>
  </si>
  <si>
    <t>取暖费</t>
  </si>
  <si>
    <t>30206</t>
  </si>
  <si>
    <t>电费</t>
  </si>
  <si>
    <t>533400210000000017955</t>
  </si>
  <si>
    <t>工会经费</t>
  </si>
  <si>
    <t>30228</t>
  </si>
  <si>
    <t>533400241100002130849</t>
  </si>
  <si>
    <t>体检费</t>
  </si>
  <si>
    <t>30299</t>
  </si>
  <si>
    <t>其他商品和服务支出</t>
  </si>
  <si>
    <t>533400261100004898400</t>
  </si>
  <si>
    <t>福利费</t>
  </si>
  <si>
    <t>533400210000000017953</t>
  </si>
  <si>
    <t>公务用车运行维护费</t>
  </si>
  <si>
    <t>30231</t>
  </si>
  <si>
    <t>533400261100004898401</t>
  </si>
  <si>
    <t>离退休人员公用经费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</si>
  <si>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</si>
  <si>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</si>
  <si>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</si>
  <si>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</si>
  <si>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</si>
  <si>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</si>
  <si>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放映工程补助经费</t>
  </si>
  <si>
    <t>专项业务类</t>
  </si>
  <si>
    <t>533400210000000017974</t>
  </si>
  <si>
    <t>30211</t>
  </si>
  <si>
    <t>差旅费</t>
  </si>
  <si>
    <t>30216</t>
  </si>
  <si>
    <t>培训费</t>
  </si>
  <si>
    <t>30226</t>
  </si>
  <si>
    <t>劳务费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</si>
  <si>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</si>
  <si>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</si>
  <si>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</si>
  <si>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</si>
  <si>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</si>
  <si>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</si>
  <si>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</si>
  <si>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</si>
  <si>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</si>
  <si>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</si>
  <si>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</si>
  <si>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</si>
  <si>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农村公益电影放映2160场，国家承认180个行政村，每个行政村一年放映12场，全年观众预计达到25万人次。2025年共订购科教片、故事片，民语片等农村公益放映数字电影节目共计56部，确保了正常放映，2025年利用建立的卫星监控平台做到了科学有效的监管，确保了所兑现的放映场次劳务经费的真实有效。  我州按乡（镇）划分了13个农村电影放映工程公益放映片区，每个乡（镇）行政村的公益放映场次任务都落实到了具体的放映队员，确保了行政村的公益放映覆盖率达100%。</t>
  </si>
  <si>
    <t>产出指标</t>
  </si>
  <si>
    <t>数量指标</t>
  </si>
  <si>
    <t>农村公益电影放映场次</t>
  </si>
  <si>
    <t>&gt;=</t>
  </si>
  <si>
    <t>2160</t>
  </si>
  <si>
    <t>场</t>
  </si>
  <si>
    <t>定性指标</t>
  </si>
  <si>
    <t>完成2160场公益放映任务</t>
  </si>
  <si>
    <t>观景观众数</t>
  </si>
  <si>
    <t>25</t>
  </si>
  <si>
    <t>万人次</t>
  </si>
  <si>
    <t>25万人次</t>
  </si>
  <si>
    <t>放映覆盖</t>
  </si>
  <si>
    <t>=</t>
  </si>
  <si>
    <t>180</t>
  </si>
  <si>
    <t>村</t>
  </si>
  <si>
    <t>行政村放映95%覆盖</t>
  </si>
  <si>
    <t>时效指标</t>
  </si>
  <si>
    <t>电影放映周期</t>
  </si>
  <si>
    <t>2023年1月1日—2023年12月31日</t>
  </si>
  <si>
    <t>年</t>
  </si>
  <si>
    <t>12个月</t>
  </si>
  <si>
    <t>效益指标</t>
  </si>
  <si>
    <t>社会效益</t>
  </si>
  <si>
    <t>满足群众日益增长的文化需求</t>
  </si>
  <si>
    <t>90</t>
  </si>
  <si>
    <t>%</t>
  </si>
  <si>
    <t>年度订购节目部数不低于50部</t>
  </si>
  <si>
    <t>满意度指标</t>
  </si>
  <si>
    <t>服务对象满意度</t>
  </si>
  <si>
    <t>电影观众群众满意度</t>
  </si>
  <si>
    <t>年观众人次达25万</t>
  </si>
  <si>
    <t>预算06表</t>
  </si>
  <si>
    <t>2026年部门政府性基金预算支出预算表</t>
  </si>
  <si>
    <t>本年政府性基金预算支出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</si>
  <si>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</si>
  <si>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</si>
  <si>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</si>
  <si>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</si>
  <si>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</si>
  <si>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</si>
  <si>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</si>
  <si>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</si>
  <si>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</si>
  <si>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</si>
  <si>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</si>
  <si>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公车运行维护费</t>
  </si>
  <si>
    <t>C23120302 车辆加油、添加燃料服务</t>
  </si>
  <si>
    <t>元</t>
  </si>
  <si>
    <t>C23120301 车辆维修和保养服务</t>
  </si>
  <si>
    <t>公车保险</t>
  </si>
  <si>
    <t>C1804010201 机动车保险服务</t>
  </si>
  <si>
    <t>C06020300 电影服务</t>
  </si>
  <si>
    <t>C17010100 基础电信服务</t>
  </si>
  <si>
    <t>C99000000 其他服务</t>
  </si>
  <si>
    <t>C06990000 其他文化、体育、娱乐服务</t>
  </si>
  <si>
    <t>A02090499 其他音频节目制作和播控设备</t>
  </si>
  <si>
    <t>A07050501 生活饮用水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</si>
  <si>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</si>
  <si>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</si>
  <si>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</si>
  <si>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</si>
  <si>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</si>
  <si>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2026年州对下转移支付预算表</t>
  </si>
  <si>
    <t>单位名称（项目）</t>
  </si>
  <si>
    <t>地区</t>
  </si>
  <si>
    <t>政府性基金</t>
  </si>
  <si>
    <t>开发区</t>
  </si>
  <si>
    <t>香格里拉市</t>
  </si>
  <si>
    <t>德钦县</t>
  </si>
  <si>
    <t>维西县</t>
  </si>
  <si>
    <t>预算09-2表</t>
  </si>
  <si>
    <t>2026年州对下转移支付绩效目标表</t>
  </si>
  <si>
    <t/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</si>
  <si>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</si>
  <si>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</si>
  <si>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</si>
  <si>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</si>
  <si>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</si>
  <si>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</si>
  <si>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</si>
  <si>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</si>
  <si>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</si>
  <si>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</si>
  <si>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2026年上级转移支付补助项目支出预算表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</si>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</sst>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;\-#,##0;;@"/>
    <numFmt numFmtId="43" formatCode="_ * #,##0.00_ ;_ * \-#,##0.00_ ;_ * &quot;-&quot;??_ ;_ @_ "/>
    <numFmt numFmtId="177" formatCode="yyyy\-mm\-dd\ hh:mm:ss"/>
    <numFmt numFmtId="178" formatCode="#,##0.00;\-#,##0.00;;@"/>
    <numFmt numFmtId="179" formatCode="yyyy\-mm\-dd"/>
    <numFmt numFmtId="180" formatCode="hh:mm:ss"/>
    <numFmt numFmtId="42" formatCode="_ &quot;￥&quot;* #,##0_ ;_ &quot;￥&quot;* \-#,##0_ ;_ &quot;￥&quot;* &quot;-&quot;_ ;_ @_ "/>
  </numFmts>
  <fonts count="4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3"/>
      <color theme="1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22"/>
      <color theme="1"/>
      <name val="方正小标宋简体"/>
      <charset val="134"/>
    </font>
    <font>
      <sz val="18"/>
      <color theme="1"/>
      <name val="Microsoft Sans Serif"/>
      <charset val="134"/>
    </font>
    <font>
      <sz val="12"/>
      <color theme="1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Arial"/>
      <charset val="134"/>
    </font>
    <font>
      <sz val="28"/>
      <color rgb="FF000000"/>
      <name val="宋体"/>
      <charset val="134"/>
    </font>
    <font>
      <sz val="10"/>
      <color theme="1"/>
      <name val="Microsoft YaHei UI"/>
      <charset val="134"/>
    </font>
    <font>
      <b/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38" fillId="0" borderId="4">
      <alignment horizontal="right" vertical="center"/>
    </xf>
    <xf numFmtId="180" fontId="38" fillId="0" borderId="4">
      <alignment horizontal="right" vertical="center"/>
    </xf>
    <xf numFmtId="178" fontId="38" fillId="0" borderId="4">
      <alignment horizontal="right" vertical="center"/>
    </xf>
    <xf numFmtId="178" fontId="38" fillId="0" borderId="4">
      <alignment horizontal="right" vertical="center"/>
    </xf>
    <xf numFmtId="10" fontId="38" fillId="0" borderId="4">
      <alignment horizontal="right" vertical="center"/>
    </xf>
    <xf numFmtId="177" fontId="38" fillId="0" borderId="4">
      <alignment horizontal="right"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179" fontId="38" fillId="0" borderId="4">
      <alignment horizontal="right" vertical="center"/>
    </xf>
    <xf numFmtId="42" fontId="0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49" fontId="38" fillId="0" borderId="4">
      <alignment horizontal="left" vertical="center" wrapText="1"/>
    </xf>
    <xf numFmtId="0" fontId="44" fillId="0" borderId="0" applyNumberForma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5" fillId="10" borderId="1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2" fillId="12" borderId="18" applyNumberFormat="0" applyAlignment="0" applyProtection="0">
      <alignment vertical="center"/>
    </xf>
    <xf numFmtId="0" fontId="31" fillId="10" borderId="16" applyNumberFormat="0" applyAlignment="0" applyProtection="0">
      <alignment vertical="center"/>
    </xf>
    <xf numFmtId="0" fontId="30" fillId="9" borderId="15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</cellStyleXfs>
  <cellXfs count="288">
    <xf numFmtId="0" fontId="0" fillId="0" borderId="0" xfId="0" applyFont="1" applyBorder="1"/>
    <xf numFmtId="0" fontId="0" fillId="0" borderId="0" xfId="0" applyFill="1" applyBorder="1" applyAlignment="1" applyProtection="1">
      <alignment vertical="center"/>
    </xf>
    <xf numFmtId="49" fontId="1" fillId="0" borderId="0" xfId="0" applyNumberFormat="1" applyFont="1" applyFill="1" applyAlignment="1" applyProtection="1"/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/>
    <xf numFmtId="0" fontId="1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Alignment="1" applyProtection="1"/>
    <xf numFmtId="0" fontId="1" fillId="0" borderId="0" xfId="0" applyFont="1" applyFill="1" applyAlignment="1" applyProtection="1">
      <alignment horizontal="right"/>
      <protection locked="0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4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49" fontId="1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/>
    </xf>
    <xf numFmtId="0" fontId="5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right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right" vertical="center" wrapText="1"/>
    </xf>
    <xf numFmtId="0" fontId="4" fillId="0" borderId="4" xfId="0" applyFont="1" applyFill="1" applyBorder="1" applyAlignment="1" applyProtection="1">
      <alignment horizontal="right" vertical="center"/>
    </xf>
    <xf numFmtId="0" fontId="4" fillId="0" borderId="4" xfId="0" applyFont="1" applyFill="1" applyBorder="1" applyAlignment="1" applyProtection="1">
      <alignment horizontal="right" vertical="center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1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wrapText="1"/>
    </xf>
    <xf numFmtId="0" fontId="1" fillId="0" borderId="0" xfId="0" applyFont="1" applyFill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left" vertical="center" wrapText="1"/>
    </xf>
    <xf numFmtId="4" fontId="7" fillId="0" borderId="4" xfId="0" applyNumberFormat="1" applyFont="1" applyFill="1" applyBorder="1" applyAlignment="1" applyProtection="1">
      <alignment horizontal="right" vertical="center"/>
      <protection locked="0"/>
    </xf>
    <xf numFmtId="4" fontId="7" fillId="0" borderId="5" xfId="0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wrapText="1"/>
    </xf>
    <xf numFmtId="0" fontId="1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protection locked="0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3" fontId="5" fillId="0" borderId="3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4" fontId="4" fillId="0" borderId="11" xfId="0" applyNumberFormat="1" applyFont="1" applyFill="1" applyBorder="1" applyAlignment="1" applyProtection="1">
      <alignment horizontal="right" vertical="center"/>
      <protection locked="0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vertical="top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wrapText="1"/>
    </xf>
    <xf numFmtId="0" fontId="4" fillId="0" borderId="0" xfId="0" applyFont="1" applyFill="1" applyAlignment="1" applyProtection="1">
      <alignment horizontal="right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4" fontId="4" fillId="0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horizontal="right" vertical="center" wrapText="1"/>
    </xf>
    <xf numFmtId="0" fontId="4" fillId="0" borderId="0" xfId="0" applyFont="1" applyFill="1" applyAlignment="1" applyProtection="1">
      <alignment horizontal="right" wrapText="1"/>
      <protection locked="0"/>
    </xf>
    <xf numFmtId="0" fontId="4" fillId="0" borderId="0" xfId="0" applyFont="1" applyFill="1" applyAlignment="1" applyProtection="1">
      <alignment horizontal="right" wrapText="1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right" vertical="center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horizontal="right"/>
      <protection locked="0"/>
    </xf>
    <xf numFmtId="49" fontId="10" fillId="0" borderId="0" xfId="0" applyNumberFormat="1" applyFont="1" applyFill="1" applyAlignment="1" applyProtection="1">
      <protection locked="0"/>
    </xf>
    <xf numFmtId="0" fontId="1" fillId="0" borderId="0" xfId="0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49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4" fontId="4" fillId="0" borderId="11" xfId="0" applyNumberFormat="1" applyFont="1" applyFill="1" applyBorder="1" applyAlignment="1" applyProtection="1">
      <alignment horizontal="right" vertical="center"/>
    </xf>
    <xf numFmtId="4" fontId="4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11" xfId="0" applyNumberFormat="1" applyFont="1" applyFill="1" applyBorder="1" applyAlignment="1" applyProtection="1">
      <alignment horizontal="right" vertical="center" wrapText="1"/>
    </xf>
    <xf numFmtId="3" fontId="5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vertical="center"/>
    </xf>
    <xf numFmtId="49" fontId="7" fillId="0" borderId="4" xfId="27" applyFont="1">
      <alignment horizontal="left" vertical="center" wrapText="1"/>
    </xf>
    <xf numFmtId="0" fontId="7" fillId="0" borderId="4" xfId="0" applyFont="1" applyFill="1" applyBorder="1" applyAlignment="1" applyProtection="1">
      <alignment vertical="top"/>
      <protection locked="0"/>
    </xf>
    <xf numFmtId="0" fontId="6" fillId="0" borderId="0" xfId="0" applyFont="1" applyFill="1" applyAlignment="1" applyProtection="1">
      <alignment vertical="top"/>
    </xf>
    <xf numFmtId="3" fontId="6" fillId="0" borderId="4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left" vertical="center"/>
    </xf>
    <xf numFmtId="0" fontId="7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4" fontId="4" fillId="0" borderId="4" xfId="0" applyNumberFormat="1" applyFont="1" applyFill="1" applyBorder="1" applyAlignment="1" applyProtection="1">
      <alignment horizontal="right" vertical="center" wrapText="1"/>
    </xf>
    <xf numFmtId="178" fontId="7" fillId="0" borderId="4" xfId="3" applyFont="1">
      <alignment horizontal="right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4" fontId="4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top"/>
      <protection locked="0"/>
    </xf>
    <xf numFmtId="49" fontId="1" fillId="0" borderId="0" xfId="0" applyNumberFormat="1" applyFont="1" applyFill="1" applyAlignment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3" fontId="6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left" vertical="center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wrapText="1"/>
    </xf>
    <xf numFmtId="0" fontId="7" fillId="0" borderId="0" xfId="0" applyFont="1" applyFill="1" applyAlignment="1" applyProtection="1"/>
    <xf numFmtId="0" fontId="12" fillId="0" borderId="0" xfId="0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/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4" fontId="7" fillId="0" borderId="4" xfId="0" applyNumberFormat="1" applyFont="1" applyFill="1" applyBorder="1" applyAlignment="1" applyProtection="1">
      <alignment horizontal="right" vertical="center"/>
    </xf>
    <xf numFmtId="4" fontId="7" fillId="0" borderId="5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horizontal="right" wrapText="1"/>
    </xf>
    <xf numFmtId="0" fontId="9" fillId="0" borderId="7" xfId="0" applyFont="1" applyFill="1" applyBorder="1" applyAlignment="1" applyProtection="1">
      <alignment horizontal="center" vertical="center"/>
    </xf>
    <xf numFmtId="49" fontId="6" fillId="0" borderId="0" xfId="0" applyNumberFormat="1" applyFont="1" applyFill="1" applyAlignment="1" applyProtection="1"/>
    <xf numFmtId="49" fontId="5" fillId="0" borderId="5" xfId="0" applyNumberFormat="1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4" fontId="7" fillId="0" borderId="4" xfId="0" applyNumberFormat="1" applyFont="1" applyFill="1" applyBorder="1" applyAlignment="1" applyProtection="1">
      <alignment horizontal="right" vertical="center" wrapText="1"/>
    </xf>
    <xf numFmtId="0" fontId="4" fillId="0" borderId="4" xfId="0" applyFont="1" applyFill="1" applyBorder="1" applyAlignment="1" applyProtection="1">
      <alignment horizontal="left" vertical="center" wrapText="1" indent="1"/>
    </xf>
    <xf numFmtId="0" fontId="4" fillId="0" borderId="4" xfId="0" applyFont="1" applyFill="1" applyBorder="1" applyAlignment="1" applyProtection="1">
      <alignment horizontal="left" vertical="center" wrapText="1" indent="2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4" fontId="7" fillId="0" borderId="4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7" fillId="0" borderId="4" xfId="0" applyFont="1" applyFill="1" applyBorder="1" applyAlignment="1" applyProtection="1">
      <alignment vertical="center"/>
    </xf>
    <xf numFmtId="4" fontId="4" fillId="0" borderId="4" xfId="0" applyNumberFormat="1" applyFont="1" applyFill="1" applyBorder="1" applyAlignment="1" applyProtection="1">
      <alignment vertical="center"/>
    </xf>
    <xf numFmtId="0" fontId="17" fillId="0" borderId="4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4" fontId="4" fillId="0" borderId="4" xfId="0" applyNumberFormat="1" applyFont="1" applyFill="1" applyBorder="1" applyAlignment="1" applyProtection="1">
      <alignment vertical="center"/>
      <protection locked="0"/>
    </xf>
    <xf numFmtId="0" fontId="17" fillId="0" borderId="4" xfId="0" applyFont="1" applyFill="1" applyBorder="1" applyAlignment="1" applyProtection="1">
      <alignment vertical="center"/>
      <protection locked="0"/>
    </xf>
    <xf numFmtId="0" fontId="4" fillId="0" borderId="4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horizontal="left" vertical="center"/>
    </xf>
    <xf numFmtId="0" fontId="17" fillId="0" borderId="4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4" fontId="17" fillId="0" borderId="4" xfId="0" applyNumberFormat="1" applyFont="1" applyFill="1" applyBorder="1" applyAlignment="1" applyProtection="1">
      <alignment vertical="center"/>
    </xf>
    <xf numFmtId="0" fontId="18" fillId="0" borderId="0" xfId="0" applyFont="1" applyFill="1" applyAlignment="1" applyProtection="1">
      <alignment vertical="top"/>
    </xf>
    <xf numFmtId="0" fontId="19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/>
    <xf numFmtId="0" fontId="21" fillId="0" borderId="0" xfId="0" applyFont="1" applyBorder="1"/>
    <xf numFmtId="178" fontId="7" fillId="0" borderId="0" xfId="0" applyNumberFormat="1" applyFont="1" applyBorder="1" applyAlignment="1">
      <alignment horizontal="right" vertical="center"/>
    </xf>
    <xf numFmtId="0" fontId="22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center" vertical="center" wrapText="1"/>
    </xf>
    <xf numFmtId="178" fontId="7" fillId="0" borderId="4" xfId="3" applyNumberFormat="1" applyFont="1" applyBorder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 wrapText="1" indent="1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right" vertical="center"/>
      <protection locked="0"/>
    </xf>
    <xf numFmtId="4" fontId="17" fillId="0" borderId="4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4" fontId="4" fillId="0" borderId="4" xfId="0" applyNumberFormat="1" applyFont="1" applyBorder="1" applyAlignment="1" applyProtection="1">
      <alignment horizontal="right" vertical="center"/>
      <protection locked="0"/>
    </xf>
    <xf numFmtId="4" fontId="17" fillId="0" borderId="4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Protection="1"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3" fillId="0" borderId="0" xfId="0" applyFont="1" applyFill="1" applyAlignment="1" applyProtection="1">
      <alignment horizontal="center" vertical="top"/>
    </xf>
    <xf numFmtId="0" fontId="24" fillId="0" borderId="0" xfId="0" applyFont="1" applyFill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left" vertical="center"/>
    </xf>
    <xf numFmtId="4" fontId="4" fillId="0" borderId="12" xfId="0" applyNumberFormat="1" applyFont="1" applyFill="1" applyBorder="1" applyAlignment="1" applyProtection="1">
      <alignment horizontal="righ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 applyProtection="1"/>
    <xf numFmtId="0" fontId="17" fillId="0" borderId="3" xfId="0" applyFont="1" applyFill="1" applyBorder="1" applyAlignment="1" applyProtection="1">
      <alignment horizontal="center" vertical="center"/>
    </xf>
    <xf numFmtId="0" fontId="17" fillId="0" borderId="12" xfId="0" applyFont="1" applyFill="1" applyBorder="1" applyAlignment="1" applyProtection="1">
      <alignment horizontal="right" vertical="center"/>
    </xf>
    <xf numFmtId="4" fontId="17" fillId="0" borderId="12" xfId="0" applyNumberFormat="1" applyFont="1" applyFill="1" applyBorder="1" applyAlignment="1" applyProtection="1">
      <alignment horizontal="right" vertical="center"/>
    </xf>
    <xf numFmtId="4" fontId="17" fillId="0" borderId="4" xfId="0" applyNumberFormat="1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4" fontId="17" fillId="0" borderId="12" xfId="0" applyNumberFormat="1" applyFont="1" applyFill="1" applyBorder="1" applyAlignment="1" applyProtection="1">
      <alignment horizontal="right" vertical="center"/>
      <protection locked="0"/>
    </xf>
    <xf numFmtId="4" fontId="17" fillId="0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 quotePrefix="1">
      <alignment horizontal="left" vertical="center"/>
      <protection locked="0"/>
    </xf>
  </cellXfs>
  <cellStyles count="57">
    <cellStyle name="常规" xfId="0" builtinId="0"/>
    <cellStyle name="IntegralNumberStyle" xfId="1"/>
    <cellStyle name="TimeStyle" xfId="2"/>
    <cellStyle name="MoneyStyle" xfId="3"/>
    <cellStyle name="NumberStyle" xfId="4"/>
    <cellStyle name="PercentStyle" xfId="5"/>
    <cellStyle name="DateTimeStyle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DateStyle" xfId="20"/>
    <cellStyle name="货币[0]" xfId="21" builtinId="7"/>
    <cellStyle name="60% - 强调文字颜色 4" xfId="22" builtinId="44"/>
    <cellStyle name="警告文本" xfId="23" builtinId="11"/>
    <cellStyle name="20% - 强调文字颜色 2" xfId="24" builtinId="34"/>
    <cellStyle name="60% - 强调文字颜色 5" xfId="25" builtinId="48"/>
    <cellStyle name="标题 1" xfId="26" builtinId="16"/>
    <cellStyle name="TextStyle" xfId="27"/>
    <cellStyle name="超链接" xfId="28" builtinId="8"/>
    <cellStyle name="20% - 强调文字颜色 3" xfId="29" builtinId="38"/>
    <cellStyle name="货币" xfId="30" builtinId="4"/>
    <cellStyle name="20% - 强调文字颜色 4" xfId="31" builtinId="42"/>
    <cellStyle name="计算" xfId="32" builtinId="22"/>
    <cellStyle name="已访问的超链接" xfId="33" builtinId="9"/>
    <cellStyle name="千位分隔[0]" xfId="34" builtinId="6"/>
    <cellStyle name="强调文字颜色 4" xfId="35" builtinId="41"/>
    <cellStyle name="40% - 强调文字颜色 3" xfId="36" builtinId="39"/>
    <cellStyle name="60% - 强调文字颜色 6" xfId="37" builtinId="52"/>
    <cellStyle name="输入" xfId="38" builtinId="20"/>
    <cellStyle name="输出" xfId="39" builtinId="21"/>
    <cellStyle name="检查单元格" xfId="40" builtinId="23"/>
    <cellStyle name="链接单元格" xfId="41" builtinId="24"/>
    <cellStyle name="60% - 强调文字颜色 1" xfId="42" builtinId="3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60% - 强调文字颜色 2" xfId="54" builtinId="36"/>
    <cellStyle name="40% - 强调文字颜色 2" xfId="55" builtinId="35"/>
    <cellStyle name="强调文字颜色 3" xfId="56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Zeros="0" topLeftCell="A20" workbookViewId="0">
      <selection activeCell="C10" sqref="C10"/>
    </sheetView>
  </sheetViews>
  <sheetFormatPr defaultColWidth="10.7083333333333" defaultRowHeight="12" customHeight="1" outlineLevelCol="3"/>
  <cols>
    <col min="1" max="1" width="37.1416666666667" style="1" customWidth="1"/>
    <col min="2" max="2" width="41.575" style="1" customWidth="1"/>
    <col min="3" max="3" width="42.7083333333333" style="1" customWidth="1"/>
    <col min="4" max="4" width="39.575" style="1" customWidth="1"/>
    <col min="5" max="16384" width="10.7083333333333" style="1"/>
  </cols>
  <sheetData>
    <row r="1" s="1" customFormat="1" ht="19.5" customHeight="1" spans="4:4">
      <c r="D1" s="139" t="s">
        <v>0</v>
      </c>
    </row>
    <row r="2" s="1" customFormat="1" ht="36" customHeight="1" spans="1:4">
      <c r="A2" s="3" t="s">
        <v>1</v>
      </c>
      <c r="B2" s="273"/>
      <c r="C2" s="273"/>
      <c r="D2" s="273"/>
    </row>
    <row r="3" s="1" customFormat="1" ht="24" customHeight="1" spans="1:4">
      <c r="A3" s="56" t="str">
        <f>"单位名称："&amp;"迪庆藏族自治州农村电影工程发行放映管理站"</f>
        <v>单位名称：迪庆藏族自治州农村电影工程发行放映管理站</v>
      </c>
      <c r="B3" s="274"/>
      <c r="C3" s="274"/>
      <c r="D3" s="62" t="s">
        <v>2</v>
      </c>
    </row>
    <row r="4" s="1" customFormat="1" ht="19.5" customHeight="1" spans="1:4">
      <c r="A4" s="23" t="s">
        <v>3</v>
      </c>
      <c r="B4" s="25"/>
      <c r="C4" s="23" t="s">
        <v>4</v>
      </c>
      <c r="D4" s="25"/>
    </row>
    <row r="5" s="1" customFormat="1" ht="19.5" customHeight="1" spans="1:4">
      <c r="A5" s="85" t="s">
        <v>5</v>
      </c>
      <c r="B5" s="85" t="s">
        <v>6</v>
      </c>
      <c r="C5" s="85" t="s">
        <v>7</v>
      </c>
      <c r="D5" s="85" t="s">
        <v>6</v>
      </c>
    </row>
    <row r="6" s="1" customFormat="1" ht="19.5" customHeight="1" spans="1:4">
      <c r="A6" s="86"/>
      <c r="B6" s="86"/>
      <c r="C6" s="86"/>
      <c r="D6" s="86"/>
    </row>
    <row r="7" s="1" customFormat="1" ht="22.5" customHeight="1" spans="1:4">
      <c r="A7" s="229" t="s">
        <v>8</v>
      </c>
      <c r="B7" s="179">
        <v>1254234.35</v>
      </c>
      <c r="C7" s="229" t="s">
        <v>9</v>
      </c>
      <c r="D7" s="179"/>
    </row>
    <row r="8" s="1" customFormat="1" ht="22.5" customHeight="1" spans="1:4">
      <c r="A8" s="229" t="s">
        <v>10</v>
      </c>
      <c r="B8" s="179"/>
      <c r="C8" s="229" t="s">
        <v>11</v>
      </c>
      <c r="D8" s="179"/>
    </row>
    <row r="9" s="1" customFormat="1" ht="22.5" customHeight="1" spans="1:4">
      <c r="A9" s="229" t="s">
        <v>12</v>
      </c>
      <c r="B9" s="179"/>
      <c r="C9" s="229" t="s">
        <v>13</v>
      </c>
      <c r="D9" s="179"/>
    </row>
    <row r="10" s="1" customFormat="1" ht="22.5" customHeight="1" spans="1:4">
      <c r="A10" s="229" t="s">
        <v>14</v>
      </c>
      <c r="B10" s="127"/>
      <c r="C10" s="229" t="s">
        <v>15</v>
      </c>
      <c r="D10" s="179"/>
    </row>
    <row r="11" s="1" customFormat="1" ht="22.5" customHeight="1" spans="1:4">
      <c r="A11" s="229" t="s">
        <v>16</v>
      </c>
      <c r="B11" s="179"/>
      <c r="C11" s="225" t="s">
        <v>17</v>
      </c>
      <c r="D11" s="127"/>
    </row>
    <row r="12" s="1" customFormat="1" ht="22.5" customHeight="1" spans="1:4">
      <c r="A12" s="229" t="s">
        <v>18</v>
      </c>
      <c r="B12" s="127"/>
      <c r="C12" s="225" t="s">
        <v>19</v>
      </c>
      <c r="D12" s="127"/>
    </row>
    <row r="13" s="1" customFormat="1" ht="22.5" customHeight="1" spans="1:4">
      <c r="A13" s="229" t="s">
        <v>20</v>
      </c>
      <c r="B13" s="127"/>
      <c r="C13" s="225" t="s">
        <v>21</v>
      </c>
      <c r="D13" s="127">
        <v>920355.53</v>
      </c>
    </row>
    <row r="14" s="1" customFormat="1" ht="22.5" customHeight="1" spans="1:4">
      <c r="A14" s="229" t="s">
        <v>22</v>
      </c>
      <c r="B14" s="127"/>
      <c r="C14" s="225" t="s">
        <v>23</v>
      </c>
      <c r="D14" s="127">
        <v>121545.28</v>
      </c>
    </row>
    <row r="15" s="1" customFormat="1" ht="22.5" customHeight="1" spans="1:4">
      <c r="A15" s="275" t="s">
        <v>24</v>
      </c>
      <c r="B15" s="127"/>
      <c r="C15" s="225" t="s">
        <v>25</v>
      </c>
      <c r="D15" s="127">
        <v>123934.58</v>
      </c>
    </row>
    <row r="16" s="1" customFormat="1" ht="22.5" customHeight="1" spans="1:4">
      <c r="A16" s="275" t="s">
        <v>26</v>
      </c>
      <c r="B16" s="276"/>
      <c r="C16" s="225" t="s">
        <v>27</v>
      </c>
      <c r="D16" s="127"/>
    </row>
    <row r="17" s="1" customFormat="1" ht="22.5" customHeight="1" spans="1:4">
      <c r="A17" s="277"/>
      <c r="B17" s="278"/>
      <c r="C17" s="225" t="s">
        <v>28</v>
      </c>
      <c r="D17" s="127"/>
    </row>
    <row r="18" s="1" customFormat="1" ht="22.5" customHeight="1" spans="1:4">
      <c r="A18" s="279"/>
      <c r="B18" s="279"/>
      <c r="C18" s="225" t="s">
        <v>29</v>
      </c>
      <c r="D18" s="127"/>
    </row>
    <row r="19" s="1" customFormat="1" ht="22.5" customHeight="1" spans="1:4">
      <c r="A19" s="279"/>
      <c r="B19" s="279"/>
      <c r="C19" s="225" t="s">
        <v>30</v>
      </c>
      <c r="D19" s="127"/>
    </row>
    <row r="20" s="1" customFormat="1" ht="22.5" customHeight="1" spans="1:4">
      <c r="A20" s="279"/>
      <c r="B20" s="279"/>
      <c r="C20" s="225" t="s">
        <v>31</v>
      </c>
      <c r="D20" s="127"/>
    </row>
    <row r="21" s="1" customFormat="1" ht="22.5" customHeight="1" spans="1:4">
      <c r="A21" s="279"/>
      <c r="B21" s="279"/>
      <c r="C21" s="225" t="s">
        <v>32</v>
      </c>
      <c r="D21" s="127"/>
    </row>
    <row r="22" s="1" customFormat="1" ht="22.5" customHeight="1" spans="1:4">
      <c r="A22" s="279"/>
      <c r="B22" s="279"/>
      <c r="C22" s="225" t="s">
        <v>33</v>
      </c>
      <c r="D22" s="127"/>
    </row>
    <row r="23" s="1" customFormat="1" ht="22.5" customHeight="1" spans="1:4">
      <c r="A23" s="279"/>
      <c r="B23" s="279"/>
      <c r="C23" s="225" t="s">
        <v>34</v>
      </c>
      <c r="D23" s="127"/>
    </row>
    <row r="24" s="1" customFormat="1" ht="22.5" customHeight="1" spans="1:4">
      <c r="A24" s="279"/>
      <c r="B24" s="279"/>
      <c r="C24" s="225" t="s">
        <v>35</v>
      </c>
      <c r="D24" s="127"/>
    </row>
    <row r="25" s="1" customFormat="1" ht="22.5" customHeight="1" spans="1:4">
      <c r="A25" s="279"/>
      <c r="B25" s="279"/>
      <c r="C25" s="225" t="s">
        <v>36</v>
      </c>
      <c r="D25" s="127">
        <v>88398.96</v>
      </c>
    </row>
    <row r="26" s="1" customFormat="1" ht="22.5" customHeight="1" spans="1:4">
      <c r="A26" s="279"/>
      <c r="B26" s="279"/>
      <c r="C26" s="225" t="s">
        <v>37</v>
      </c>
      <c r="D26" s="127"/>
    </row>
    <row r="27" s="1" customFormat="1" ht="22.5" customHeight="1" spans="1:4">
      <c r="A27" s="279"/>
      <c r="B27" s="279"/>
      <c r="C27" s="225" t="s">
        <v>38</v>
      </c>
      <c r="D27" s="127"/>
    </row>
    <row r="28" s="1" customFormat="1" ht="22.5" customHeight="1" spans="1:4">
      <c r="A28" s="279"/>
      <c r="B28" s="279"/>
      <c r="C28" s="225" t="s">
        <v>39</v>
      </c>
      <c r="D28" s="127"/>
    </row>
    <row r="29" s="1" customFormat="1" ht="22.5" customHeight="1" spans="1:4">
      <c r="A29" s="279"/>
      <c r="B29" s="279"/>
      <c r="C29" s="225" t="s">
        <v>40</v>
      </c>
      <c r="D29" s="127"/>
    </row>
    <row r="30" s="1" customFormat="1" ht="22.5" customHeight="1" spans="1:4">
      <c r="A30" s="280"/>
      <c r="B30" s="281"/>
      <c r="C30" s="225" t="s">
        <v>41</v>
      </c>
      <c r="D30" s="127"/>
    </row>
    <row r="31" s="1" customFormat="1" ht="22.5" customHeight="1" spans="1:4">
      <c r="A31" s="280"/>
      <c r="B31" s="281"/>
      <c r="C31" s="225" t="s">
        <v>42</v>
      </c>
      <c r="D31" s="127"/>
    </row>
    <row r="32" s="1" customFormat="1" ht="22.5" customHeight="1" spans="1:4">
      <c r="A32" s="280"/>
      <c r="B32" s="281"/>
      <c r="C32" s="225" t="s">
        <v>43</v>
      </c>
      <c r="D32" s="127"/>
    </row>
    <row r="33" s="1" customFormat="1" ht="22.5" customHeight="1" spans="1:4">
      <c r="A33" s="280"/>
      <c r="B33" s="281"/>
      <c r="C33" s="225" t="s">
        <v>44</v>
      </c>
      <c r="D33" s="127"/>
    </row>
    <row r="34" s="1" customFormat="1" ht="22.5" customHeight="1" spans="1:4">
      <c r="A34" s="280" t="s">
        <v>45</v>
      </c>
      <c r="B34" s="282">
        <v>1254234.35</v>
      </c>
      <c r="C34" s="230" t="s">
        <v>46</v>
      </c>
      <c r="D34" s="283">
        <v>1254234.35</v>
      </c>
    </row>
    <row r="35" s="1" customFormat="1" ht="22.5" customHeight="1" spans="1:4">
      <c r="A35" s="275" t="s">
        <v>47</v>
      </c>
      <c r="B35" s="177"/>
      <c r="C35" s="229" t="s">
        <v>48</v>
      </c>
      <c r="D35" s="69"/>
    </row>
    <row r="36" s="1" customFormat="1" ht="22.5" customHeight="1" spans="1:4">
      <c r="A36" s="275" t="s">
        <v>49</v>
      </c>
      <c r="B36" s="177"/>
      <c r="C36" s="229" t="s">
        <v>49</v>
      </c>
      <c r="D36" s="68"/>
    </row>
    <row r="37" s="1" customFormat="1" ht="22.5" customHeight="1" spans="1:4">
      <c r="A37" s="275" t="s">
        <v>50</v>
      </c>
      <c r="B37" s="284"/>
      <c r="C37" s="229" t="s">
        <v>51</v>
      </c>
      <c r="D37" s="69"/>
    </row>
    <row r="38" s="1" customFormat="1" ht="22.5" customHeight="1" spans="1:4">
      <c r="A38" s="285" t="s">
        <v>52</v>
      </c>
      <c r="B38" s="286">
        <v>1254234.35</v>
      </c>
      <c r="C38" s="230" t="s">
        <v>53</v>
      </c>
      <c r="D38" s="287">
        <v>1254234.35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C20" sqref="C20"/>
    </sheetView>
  </sheetViews>
  <sheetFormatPr defaultColWidth="10.7083333333333" defaultRowHeight="14.25" customHeight="1" outlineLevelCol="5"/>
  <cols>
    <col min="1" max="1" width="37.575" style="1" customWidth="1"/>
    <col min="2" max="2" width="19.7083333333333" style="1" customWidth="1"/>
    <col min="3" max="3" width="37.575" style="1" customWidth="1"/>
    <col min="4" max="6" width="33.2833333333333" style="1" customWidth="1"/>
    <col min="7" max="16384" width="10.7083333333333" style="1"/>
  </cols>
  <sheetData>
    <row r="1" s="1" customFormat="1" ht="15.75" customHeight="1" spans="1:6">
      <c r="A1" s="140">
        <v>1</v>
      </c>
      <c r="B1" s="141">
        <v>0</v>
      </c>
      <c r="C1" s="140">
        <v>1</v>
      </c>
      <c r="D1" s="142"/>
      <c r="E1" s="142"/>
      <c r="F1" s="139" t="s">
        <v>311</v>
      </c>
    </row>
    <row r="2" s="1" customFormat="1" ht="36.75" customHeight="1" spans="1:6">
      <c r="A2" s="143" t="s">
        <v>312</v>
      </c>
      <c r="B2" s="144"/>
      <c r="C2" s="145"/>
      <c r="D2" s="146"/>
      <c r="E2" s="146"/>
      <c r="F2" s="146"/>
    </row>
    <row r="3" s="1" customFormat="1" ht="13.5" customHeight="1" spans="1:6">
      <c r="A3" s="5" t="str">
        <f>"单位名称："&amp;"迪庆藏族自治州农村电影工程发行放映管理站"</f>
        <v>单位名称：迪庆藏族自治州农村电影工程发行放映管理站</v>
      </c>
      <c r="B3" s="5"/>
      <c r="C3" s="140"/>
      <c r="D3" s="142"/>
      <c r="E3" s="142"/>
      <c r="F3" s="139" t="s">
        <v>2</v>
      </c>
    </row>
    <row r="4" s="1" customFormat="1" ht="19.5" customHeight="1" spans="1:6">
      <c r="A4" s="147" t="s">
        <v>180</v>
      </c>
      <c r="B4" s="148" t="s">
        <v>76</v>
      </c>
      <c r="C4" s="149" t="s">
        <v>77</v>
      </c>
      <c r="D4" s="24" t="s">
        <v>313</v>
      </c>
      <c r="E4" s="24"/>
      <c r="F4" s="25"/>
    </row>
    <row r="5" s="1" customFormat="1" ht="18.75" customHeight="1" spans="1:6">
      <c r="A5" s="150"/>
      <c r="B5" s="151"/>
      <c r="C5" s="134"/>
      <c r="D5" s="133" t="s">
        <v>59</v>
      </c>
      <c r="E5" s="133" t="s">
        <v>80</v>
      </c>
      <c r="F5" s="133" t="s">
        <v>81</v>
      </c>
    </row>
    <row r="6" s="1" customFormat="1" ht="18.75" customHeight="1" spans="1:6">
      <c r="A6" s="150">
        <v>1</v>
      </c>
      <c r="B6" s="152" t="s">
        <v>153</v>
      </c>
      <c r="C6" s="134">
        <v>3</v>
      </c>
      <c r="D6" s="133">
        <v>4</v>
      </c>
      <c r="E6" s="133">
        <v>5</v>
      </c>
      <c r="F6" s="133">
        <v>6</v>
      </c>
    </row>
    <row r="7" s="1" customFormat="1" ht="22.5" customHeight="1" spans="1:6">
      <c r="A7" s="153"/>
      <c r="B7" s="114"/>
      <c r="C7" s="114"/>
      <c r="D7" s="115"/>
      <c r="E7" s="158"/>
      <c r="F7" s="158"/>
    </row>
    <row r="8" s="1" customFormat="1" ht="22.5" customHeight="1" spans="1:6">
      <c r="A8" s="153"/>
      <c r="B8" s="114"/>
      <c r="C8" s="114"/>
      <c r="D8" s="115"/>
      <c r="E8" s="158"/>
      <c r="F8" s="158"/>
    </row>
    <row r="9" s="1" customFormat="1" ht="22.5" customHeight="1" spans="1:6">
      <c r="A9" s="154" t="s">
        <v>108</v>
      </c>
      <c r="B9" s="155"/>
      <c r="C9" s="156"/>
      <c r="D9" s="157"/>
      <c r="E9" s="159"/>
      <c r="F9" s="159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8"/>
  <sheetViews>
    <sheetView showZeros="0" workbookViewId="0">
      <selection activeCell="C17" sqref="C17"/>
    </sheetView>
  </sheetViews>
  <sheetFormatPr defaultColWidth="10.7083333333333" defaultRowHeight="14.25" customHeight="1"/>
  <cols>
    <col min="1" max="1" width="45.7083333333333" style="1" customWidth="1"/>
    <col min="2" max="2" width="25.2833333333333" style="1" customWidth="1"/>
    <col min="3" max="3" width="41.1416666666667" style="1" customWidth="1"/>
    <col min="4" max="4" width="9" style="1" customWidth="1"/>
    <col min="5" max="5" width="12" style="1" customWidth="1"/>
    <col min="6" max="17" width="19.2833333333333" style="1" customWidth="1"/>
    <col min="18" max="16384" width="10.7083333333333" style="1"/>
  </cols>
  <sheetData>
    <row r="1" s="1" customFormat="1" ht="15.75" customHeight="1" spans="1:17">
      <c r="A1" s="19"/>
      <c r="B1" s="19"/>
      <c r="C1" s="19"/>
      <c r="D1" s="19"/>
      <c r="E1" s="19"/>
      <c r="F1" s="19"/>
      <c r="G1" s="19"/>
      <c r="H1" s="19"/>
      <c r="I1" s="19"/>
      <c r="J1" s="19"/>
      <c r="K1" s="1"/>
      <c r="L1" s="1"/>
      <c r="M1" s="1"/>
      <c r="N1" s="1"/>
      <c r="O1" s="80"/>
      <c r="P1" s="80"/>
      <c r="Q1" s="62" t="s">
        <v>314</v>
      </c>
    </row>
    <row r="2" s="1" customFormat="1" ht="35.25" customHeight="1" spans="1:17">
      <c r="A2" s="55" t="s">
        <v>315</v>
      </c>
      <c r="B2" s="4"/>
      <c r="C2" s="4"/>
      <c r="D2" s="4"/>
      <c r="E2" s="4"/>
      <c r="F2" s="4"/>
      <c r="G2" s="4"/>
      <c r="H2" s="4"/>
      <c r="I2" s="4"/>
      <c r="J2" s="4"/>
      <c r="K2" s="96"/>
      <c r="L2" s="4"/>
      <c r="M2" s="4"/>
      <c r="N2" s="4"/>
      <c r="O2" s="96"/>
      <c r="P2" s="96"/>
      <c r="Q2" s="4"/>
    </row>
    <row r="3" s="1" customFormat="1" ht="18.75" customHeight="1" spans="1:17">
      <c r="A3" s="56" t="str">
        <f>"单位名称："&amp;"迪庆藏族自治州农村电影工程发行放映管理站"</f>
        <v>单位名称：迪庆藏族自治州农村电影工程发行放映管理站</v>
      </c>
      <c r="B3" s="21"/>
      <c r="C3" s="21"/>
      <c r="D3" s="21"/>
      <c r="E3" s="21"/>
      <c r="F3" s="21"/>
      <c r="G3" s="21"/>
      <c r="H3" s="21"/>
      <c r="I3" s="21"/>
      <c r="J3" s="21"/>
      <c r="K3" s="1"/>
      <c r="L3" s="1"/>
      <c r="M3" s="1"/>
      <c r="N3" s="1"/>
      <c r="O3" s="122"/>
      <c r="P3" s="122"/>
      <c r="Q3" s="139" t="s">
        <v>171</v>
      </c>
    </row>
    <row r="4" s="1" customFormat="1" ht="15.75" customHeight="1" spans="1:17">
      <c r="A4" s="8" t="s">
        <v>316</v>
      </c>
      <c r="B4" s="105" t="s">
        <v>317</v>
      </c>
      <c r="C4" s="105" t="s">
        <v>318</v>
      </c>
      <c r="D4" s="105" t="s">
        <v>319</v>
      </c>
      <c r="E4" s="105" t="s">
        <v>320</v>
      </c>
      <c r="F4" s="105" t="s">
        <v>321</v>
      </c>
      <c r="G4" s="65" t="s">
        <v>187</v>
      </c>
      <c r="H4" s="65"/>
      <c r="I4" s="65"/>
      <c r="J4" s="65"/>
      <c r="K4" s="98"/>
      <c r="L4" s="65"/>
      <c r="M4" s="65"/>
      <c r="N4" s="65"/>
      <c r="O4" s="123"/>
      <c r="P4" s="98"/>
      <c r="Q4" s="66"/>
    </row>
    <row r="5" s="1" customFormat="1" ht="17.25" customHeight="1" spans="1:17">
      <c r="A5" s="10"/>
      <c r="B5" s="107"/>
      <c r="C5" s="107"/>
      <c r="D5" s="107"/>
      <c r="E5" s="107"/>
      <c r="F5" s="107"/>
      <c r="G5" s="107" t="s">
        <v>59</v>
      </c>
      <c r="H5" s="107" t="s">
        <v>62</v>
      </c>
      <c r="I5" s="107" t="s">
        <v>322</v>
      </c>
      <c r="J5" s="107" t="s">
        <v>323</v>
      </c>
      <c r="K5" s="136" t="s">
        <v>324</v>
      </c>
      <c r="L5" s="124" t="s">
        <v>79</v>
      </c>
      <c r="M5" s="124"/>
      <c r="N5" s="124"/>
      <c r="O5" s="137"/>
      <c r="P5" s="138"/>
      <c r="Q5" s="109"/>
    </row>
    <row r="6" s="1" customFormat="1" ht="54" customHeight="1" spans="1:17">
      <c r="A6" s="12"/>
      <c r="B6" s="109"/>
      <c r="C6" s="109"/>
      <c r="D6" s="109"/>
      <c r="E6" s="109"/>
      <c r="F6" s="109"/>
      <c r="G6" s="109"/>
      <c r="H6" s="109"/>
      <c r="I6" s="109"/>
      <c r="J6" s="109"/>
      <c r="K6" s="110"/>
      <c r="L6" s="109" t="s">
        <v>61</v>
      </c>
      <c r="M6" s="109" t="s">
        <v>72</v>
      </c>
      <c r="N6" s="109" t="s">
        <v>194</v>
      </c>
      <c r="O6" s="126" t="s">
        <v>68</v>
      </c>
      <c r="P6" s="110" t="s">
        <v>69</v>
      </c>
      <c r="Q6" s="109" t="s">
        <v>70</v>
      </c>
    </row>
    <row r="7" s="1" customFormat="1" ht="19.5" customHeight="1" spans="1:17">
      <c r="A7" s="86">
        <v>1</v>
      </c>
      <c r="B7" s="133">
        <v>2</v>
      </c>
      <c r="C7" s="133">
        <v>3</v>
      </c>
      <c r="D7" s="133">
        <v>4</v>
      </c>
      <c r="E7" s="133">
        <v>5</v>
      </c>
      <c r="F7" s="133">
        <v>6</v>
      </c>
      <c r="G7" s="134">
        <v>7</v>
      </c>
      <c r="H7" s="134">
        <v>8</v>
      </c>
      <c r="I7" s="134">
        <v>9</v>
      </c>
      <c r="J7" s="134">
        <v>10</v>
      </c>
      <c r="K7" s="134">
        <v>11</v>
      </c>
      <c r="L7" s="134">
        <v>12</v>
      </c>
      <c r="M7" s="134">
        <v>13</v>
      </c>
      <c r="N7" s="134">
        <v>14</v>
      </c>
      <c r="O7" s="134">
        <v>15</v>
      </c>
      <c r="P7" s="134">
        <v>16</v>
      </c>
      <c r="Q7" s="134">
        <v>17</v>
      </c>
    </row>
    <row r="8" s="1" customFormat="1" ht="22.5" customHeight="1" spans="1:17">
      <c r="A8" s="112" t="s">
        <v>73</v>
      </c>
      <c r="B8" s="113"/>
      <c r="C8" s="113"/>
      <c r="D8" s="113"/>
      <c r="E8" s="135"/>
      <c r="F8" s="115"/>
      <c r="G8" s="115"/>
      <c r="H8" s="115"/>
      <c r="I8" s="115"/>
      <c r="J8" s="115"/>
      <c r="K8" s="115"/>
      <c r="L8" s="115"/>
      <c r="M8" s="115"/>
      <c r="N8" s="115"/>
      <c r="O8" s="127"/>
      <c r="P8" s="115"/>
      <c r="Q8" s="115"/>
    </row>
    <row r="9" s="1" customFormat="1" ht="22.5" customHeight="1" spans="1:17">
      <c r="A9" s="112" t="str">
        <f t="shared" ref="A9:A11" si="0">"    "&amp;"公务用车运行维护费"</f>
        <v>    公务用车运行维护费</v>
      </c>
      <c r="B9" s="113" t="s">
        <v>325</v>
      </c>
      <c r="C9" s="113" t="s">
        <v>326</v>
      </c>
      <c r="D9" s="113" t="s">
        <v>327</v>
      </c>
      <c r="E9" s="135">
        <v>1</v>
      </c>
      <c r="F9" s="115">
        <v>7000</v>
      </c>
      <c r="G9" s="115">
        <v>7000</v>
      </c>
      <c r="H9" s="115">
        <v>7000</v>
      </c>
      <c r="I9" s="115"/>
      <c r="J9" s="115"/>
      <c r="K9" s="115"/>
      <c r="L9" s="115"/>
      <c r="M9" s="115"/>
      <c r="N9" s="115"/>
      <c r="O9" s="127"/>
      <c r="P9" s="115"/>
      <c r="Q9" s="115"/>
    </row>
    <row r="10" s="1" customFormat="1" ht="22.5" customHeight="1" spans="1:17">
      <c r="A10" s="112" t="str">
        <f t="shared" si="0"/>
        <v>    公务用车运行维护费</v>
      </c>
      <c r="B10" s="113" t="s">
        <v>325</v>
      </c>
      <c r="C10" s="113" t="s">
        <v>328</v>
      </c>
      <c r="D10" s="113" t="s">
        <v>327</v>
      </c>
      <c r="E10" s="135">
        <v>1</v>
      </c>
      <c r="F10" s="115">
        <v>10000</v>
      </c>
      <c r="G10" s="115">
        <v>10000</v>
      </c>
      <c r="H10" s="115">
        <v>10000</v>
      </c>
      <c r="I10" s="115"/>
      <c r="J10" s="115"/>
      <c r="K10" s="115"/>
      <c r="L10" s="115"/>
      <c r="M10" s="115"/>
      <c r="N10" s="115"/>
      <c r="O10" s="127"/>
      <c r="P10" s="115"/>
      <c r="Q10" s="115"/>
    </row>
    <row r="11" s="1" customFormat="1" ht="22.5" customHeight="1" spans="1:17">
      <c r="A11" s="112" t="str">
        <f t="shared" si="0"/>
        <v>    公务用车运行维护费</v>
      </c>
      <c r="B11" s="113" t="s">
        <v>329</v>
      </c>
      <c r="C11" s="113" t="s">
        <v>330</v>
      </c>
      <c r="D11" s="113" t="s">
        <v>327</v>
      </c>
      <c r="E11" s="135">
        <v>1</v>
      </c>
      <c r="F11" s="115">
        <v>4500</v>
      </c>
      <c r="G11" s="115">
        <v>4500</v>
      </c>
      <c r="H11" s="115">
        <v>4500</v>
      </c>
      <c r="I11" s="115"/>
      <c r="J11" s="115"/>
      <c r="K11" s="115"/>
      <c r="L11" s="115"/>
      <c r="M11" s="115"/>
      <c r="N11" s="115"/>
      <c r="O11" s="127"/>
      <c r="P11" s="115"/>
      <c r="Q11" s="115"/>
    </row>
    <row r="12" s="1" customFormat="1" ht="22.5" customHeight="1" spans="1:17">
      <c r="A12" s="112" t="str">
        <f t="shared" ref="A12:A17" si="1">"    "&amp;"一般公用经费"</f>
        <v>    一般公用经费</v>
      </c>
      <c r="B12" s="113" t="s">
        <v>220</v>
      </c>
      <c r="C12" s="113" t="s">
        <v>331</v>
      </c>
      <c r="D12" s="113" t="s">
        <v>327</v>
      </c>
      <c r="E12" s="135">
        <v>1</v>
      </c>
      <c r="F12" s="115">
        <v>4900</v>
      </c>
      <c r="G12" s="115">
        <v>4900</v>
      </c>
      <c r="H12" s="115">
        <v>4900</v>
      </c>
      <c r="I12" s="115"/>
      <c r="J12" s="115"/>
      <c r="K12" s="115"/>
      <c r="L12" s="115"/>
      <c r="M12" s="115"/>
      <c r="N12" s="115"/>
      <c r="O12" s="127"/>
      <c r="P12" s="115"/>
      <c r="Q12" s="115"/>
    </row>
    <row r="13" s="1" customFormat="1" ht="22.5" customHeight="1" spans="1:17">
      <c r="A13" s="112" t="str">
        <f t="shared" si="1"/>
        <v>    一般公用经费</v>
      </c>
      <c r="B13" s="113" t="s">
        <v>224</v>
      </c>
      <c r="C13" s="113" t="s">
        <v>332</v>
      </c>
      <c r="D13" s="113" t="s">
        <v>327</v>
      </c>
      <c r="E13" s="135">
        <v>1</v>
      </c>
      <c r="F13" s="115">
        <v>1000</v>
      </c>
      <c r="G13" s="115">
        <v>1000</v>
      </c>
      <c r="H13" s="115">
        <v>1000</v>
      </c>
      <c r="I13" s="115"/>
      <c r="J13" s="115"/>
      <c r="K13" s="115"/>
      <c r="L13" s="115"/>
      <c r="M13" s="115"/>
      <c r="N13" s="115"/>
      <c r="O13" s="127"/>
      <c r="P13" s="115"/>
      <c r="Q13" s="115"/>
    </row>
    <row r="14" s="1" customFormat="1" ht="22.5" customHeight="1" spans="1:17">
      <c r="A14" s="112" t="str">
        <f t="shared" si="1"/>
        <v>    一般公用经费</v>
      </c>
      <c r="B14" s="113" t="s">
        <v>226</v>
      </c>
      <c r="C14" s="113" t="s">
        <v>333</v>
      </c>
      <c r="D14" s="113" t="s">
        <v>327</v>
      </c>
      <c r="E14" s="135">
        <v>1</v>
      </c>
      <c r="F14" s="115">
        <v>700</v>
      </c>
      <c r="G14" s="115">
        <v>700</v>
      </c>
      <c r="H14" s="115">
        <v>700</v>
      </c>
      <c r="I14" s="115"/>
      <c r="J14" s="115"/>
      <c r="K14" s="115"/>
      <c r="L14" s="115"/>
      <c r="M14" s="115"/>
      <c r="N14" s="115"/>
      <c r="O14" s="127"/>
      <c r="P14" s="115"/>
      <c r="Q14" s="115"/>
    </row>
    <row r="15" s="1" customFormat="1" ht="22.5" customHeight="1" spans="1:17">
      <c r="A15" s="112" t="str">
        <f t="shared" si="1"/>
        <v>    一般公用经费</v>
      </c>
      <c r="B15" s="113" t="s">
        <v>230</v>
      </c>
      <c r="C15" s="113" t="s">
        <v>334</v>
      </c>
      <c r="D15" s="113" t="s">
        <v>327</v>
      </c>
      <c r="E15" s="135">
        <v>1</v>
      </c>
      <c r="F15" s="115">
        <v>1000</v>
      </c>
      <c r="G15" s="115">
        <v>1000</v>
      </c>
      <c r="H15" s="115">
        <v>1000</v>
      </c>
      <c r="I15" s="115"/>
      <c r="J15" s="115"/>
      <c r="K15" s="115"/>
      <c r="L15" s="115"/>
      <c r="M15" s="115"/>
      <c r="N15" s="115"/>
      <c r="O15" s="127"/>
      <c r="P15" s="115"/>
      <c r="Q15" s="115"/>
    </row>
    <row r="16" s="1" customFormat="1" ht="22.5" customHeight="1" spans="1:17">
      <c r="A16" s="112" t="str">
        <f t="shared" si="1"/>
        <v>    一般公用经费</v>
      </c>
      <c r="B16" s="113" t="s">
        <v>228</v>
      </c>
      <c r="C16" s="113" t="s">
        <v>335</v>
      </c>
      <c r="D16" s="113" t="s">
        <v>327</v>
      </c>
      <c r="E16" s="135">
        <v>1</v>
      </c>
      <c r="F16" s="115">
        <v>1200</v>
      </c>
      <c r="G16" s="115">
        <v>1200</v>
      </c>
      <c r="H16" s="115">
        <v>1200</v>
      </c>
      <c r="I16" s="115"/>
      <c r="J16" s="115"/>
      <c r="K16" s="115"/>
      <c r="L16" s="115"/>
      <c r="M16" s="115"/>
      <c r="N16" s="115"/>
      <c r="O16" s="127"/>
      <c r="P16" s="115"/>
      <c r="Q16" s="115"/>
    </row>
    <row r="17" s="1" customFormat="1" ht="22.5" customHeight="1" spans="1:17">
      <c r="A17" s="112" t="str">
        <f t="shared" si="1"/>
        <v>    一般公用经费</v>
      </c>
      <c r="B17" s="113" t="s">
        <v>222</v>
      </c>
      <c r="C17" s="113" t="s">
        <v>336</v>
      </c>
      <c r="D17" s="113" t="s">
        <v>327</v>
      </c>
      <c r="E17" s="135">
        <v>1</v>
      </c>
      <c r="F17" s="115">
        <v>700</v>
      </c>
      <c r="G17" s="115">
        <v>700</v>
      </c>
      <c r="H17" s="115">
        <v>700</v>
      </c>
      <c r="I17" s="115"/>
      <c r="J17" s="115"/>
      <c r="K17" s="115"/>
      <c r="L17" s="115"/>
      <c r="M17" s="115"/>
      <c r="N17" s="115"/>
      <c r="O17" s="127"/>
      <c r="P17" s="115"/>
      <c r="Q17" s="115"/>
    </row>
    <row r="18" s="1" customFormat="1" ht="22.5" customHeight="1" spans="1:17">
      <c r="A18" s="116" t="s">
        <v>108</v>
      </c>
      <c r="B18" s="117"/>
      <c r="C18" s="117"/>
      <c r="D18" s="117"/>
      <c r="E18" s="135"/>
      <c r="F18" s="115">
        <v>31000</v>
      </c>
      <c r="G18" s="115">
        <v>31000</v>
      </c>
      <c r="H18" s="115">
        <v>31000</v>
      </c>
      <c r="I18" s="115"/>
      <c r="J18" s="115"/>
      <c r="K18" s="115"/>
      <c r="L18" s="115"/>
      <c r="M18" s="115"/>
      <c r="N18" s="115"/>
      <c r="O18" s="127"/>
      <c r="P18" s="115"/>
      <c r="Q18" s="115"/>
    </row>
  </sheetData>
  <mergeCells count="16">
    <mergeCell ref="A2:Q2"/>
    <mergeCell ref="A3:F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0"/>
  <sheetViews>
    <sheetView showZeros="0" workbookViewId="0">
      <selection activeCell="A1" sqref="$A1:$XFD1048576"/>
    </sheetView>
  </sheetViews>
  <sheetFormatPr defaultColWidth="10.7083333333333" defaultRowHeight="14.25" customHeight="1"/>
  <cols>
    <col min="1" max="1" width="36.7083333333333" style="1" customWidth="1"/>
    <col min="2" max="3" width="25.575" style="1" customWidth="1"/>
    <col min="4" max="14" width="22.1416666666667" style="1" customWidth="1"/>
    <col min="15" max="16384" width="10.7083333333333" style="1"/>
  </cols>
  <sheetData>
    <row r="1" s="1" customFormat="1" ht="13.5" customHeight="1" spans="1:14">
      <c r="A1" s="101"/>
      <c r="B1" s="101"/>
      <c r="C1" s="102"/>
      <c r="D1" s="101"/>
      <c r="E1" s="101"/>
      <c r="F1" s="101"/>
      <c r="G1" s="101"/>
      <c r="H1" s="119"/>
      <c r="I1" s="121"/>
      <c r="J1" s="121"/>
      <c r="K1" s="121"/>
      <c r="L1" s="80"/>
      <c r="M1" s="128"/>
      <c r="N1" s="129" t="s">
        <v>337</v>
      </c>
    </row>
    <row r="2" s="1" customFormat="1" ht="34.5" customHeight="1" spans="1:14">
      <c r="A2" s="55" t="s">
        <v>338</v>
      </c>
      <c r="B2" s="103"/>
      <c r="C2" s="96"/>
      <c r="D2" s="103"/>
      <c r="E2" s="103"/>
      <c r="F2" s="103"/>
      <c r="G2" s="103"/>
      <c r="H2" s="120"/>
      <c r="I2" s="103"/>
      <c r="J2" s="103"/>
      <c r="K2" s="103"/>
      <c r="L2" s="96"/>
      <c r="M2" s="120"/>
      <c r="N2" s="103"/>
    </row>
    <row r="3" s="1" customFormat="1" ht="18.75" customHeight="1" spans="1:14">
      <c r="A3" s="82" t="str">
        <f>"单位名称："&amp;"迪庆藏族自治州农村电影工程发行放映管理站"</f>
        <v>单位名称：迪庆藏族自治州农村电影工程发行放映管理站</v>
      </c>
      <c r="B3" s="83"/>
      <c r="C3" s="104"/>
      <c r="D3" s="83"/>
      <c r="E3" s="83"/>
      <c r="F3" s="83"/>
      <c r="G3" s="83"/>
      <c r="H3" s="119"/>
      <c r="I3" s="121"/>
      <c r="J3" s="121"/>
      <c r="K3" s="121"/>
      <c r="L3" s="122"/>
      <c r="M3" s="130"/>
      <c r="N3" s="131" t="s">
        <v>171</v>
      </c>
    </row>
    <row r="4" s="1" customFormat="1" ht="18.75" customHeight="1" spans="1:14">
      <c r="A4" s="8" t="s">
        <v>316</v>
      </c>
      <c r="B4" s="105" t="s">
        <v>339</v>
      </c>
      <c r="C4" s="106" t="s">
        <v>340</v>
      </c>
      <c r="D4" s="65" t="s">
        <v>187</v>
      </c>
      <c r="E4" s="65"/>
      <c r="F4" s="65"/>
      <c r="G4" s="65"/>
      <c r="H4" s="98"/>
      <c r="I4" s="65"/>
      <c r="J4" s="65"/>
      <c r="K4" s="65"/>
      <c r="L4" s="123"/>
      <c r="M4" s="98"/>
      <c r="N4" s="66"/>
    </row>
    <row r="5" s="1" customFormat="1" ht="17.25" customHeight="1" spans="1:14">
      <c r="A5" s="10"/>
      <c r="B5" s="107"/>
      <c r="C5" s="108"/>
      <c r="D5" s="107" t="s">
        <v>59</v>
      </c>
      <c r="E5" s="107" t="s">
        <v>62</v>
      </c>
      <c r="F5" s="107" t="s">
        <v>322</v>
      </c>
      <c r="G5" s="107" t="s">
        <v>323</v>
      </c>
      <c r="H5" s="108" t="s">
        <v>324</v>
      </c>
      <c r="I5" s="124" t="s">
        <v>79</v>
      </c>
      <c r="J5" s="124"/>
      <c r="K5" s="124"/>
      <c r="L5" s="125"/>
      <c r="M5" s="132"/>
      <c r="N5" s="109"/>
    </row>
    <row r="6" s="1" customFormat="1" ht="54" customHeight="1" spans="1:14">
      <c r="A6" s="12"/>
      <c r="B6" s="109"/>
      <c r="C6" s="110"/>
      <c r="D6" s="109"/>
      <c r="E6" s="109"/>
      <c r="F6" s="109"/>
      <c r="G6" s="109"/>
      <c r="H6" s="110"/>
      <c r="I6" s="109" t="s">
        <v>61</v>
      </c>
      <c r="J6" s="109" t="s">
        <v>72</v>
      </c>
      <c r="K6" s="109" t="s">
        <v>194</v>
      </c>
      <c r="L6" s="126" t="s">
        <v>68</v>
      </c>
      <c r="M6" s="110" t="s">
        <v>69</v>
      </c>
      <c r="N6" s="109" t="s">
        <v>70</v>
      </c>
    </row>
    <row r="7" s="1" customFormat="1" ht="19.5" customHeight="1" spans="1:14">
      <c r="A7" s="111">
        <v>1</v>
      </c>
      <c r="B7" s="111">
        <v>2</v>
      </c>
      <c r="C7" s="111">
        <v>3</v>
      </c>
      <c r="D7" s="111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</row>
    <row r="8" s="1" customFormat="1" ht="22.5" customHeight="1" spans="1:14">
      <c r="A8" s="112"/>
      <c r="B8" s="113"/>
      <c r="C8" s="114"/>
      <c r="D8" s="115"/>
      <c r="E8" s="115"/>
      <c r="F8" s="115"/>
      <c r="G8" s="115"/>
      <c r="H8" s="115"/>
      <c r="I8" s="115"/>
      <c r="J8" s="115"/>
      <c r="K8" s="115"/>
      <c r="L8" s="127"/>
      <c r="M8" s="115"/>
      <c r="N8" s="115"/>
    </row>
    <row r="9" s="1" customFormat="1" ht="22.5" customHeight="1" spans="1:14">
      <c r="A9" s="112"/>
      <c r="B9" s="113"/>
      <c r="C9" s="114"/>
      <c r="D9" s="115"/>
      <c r="E9" s="115"/>
      <c r="F9" s="115"/>
      <c r="G9" s="115"/>
      <c r="H9" s="115"/>
      <c r="I9" s="115"/>
      <c r="J9" s="115"/>
      <c r="K9" s="115"/>
      <c r="L9" s="127"/>
      <c r="M9" s="115"/>
      <c r="N9" s="115"/>
    </row>
    <row r="10" s="1" customFormat="1" ht="22.5" customHeight="1" spans="1:14">
      <c r="A10" s="116" t="s">
        <v>108</v>
      </c>
      <c r="B10" s="117"/>
      <c r="C10" s="118"/>
      <c r="D10" s="115"/>
      <c r="E10" s="115"/>
      <c r="F10" s="115"/>
      <c r="G10" s="115"/>
      <c r="H10" s="115"/>
      <c r="I10" s="115"/>
      <c r="J10" s="115"/>
      <c r="K10" s="115"/>
      <c r="L10" s="127"/>
      <c r="M10" s="115"/>
      <c r="N10" s="115"/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D17" sqref="D17"/>
    </sheetView>
  </sheetViews>
  <sheetFormatPr defaultColWidth="10.7083333333333" defaultRowHeight="14.25" customHeight="1" outlineLevelCol="7"/>
  <cols>
    <col min="1" max="1" width="44" style="1" customWidth="1"/>
    <col min="2" max="4" width="20.575" style="1" customWidth="1"/>
    <col min="5" max="8" width="21.1416666666667" style="1" customWidth="1"/>
    <col min="9" max="16384" width="10.7083333333333" style="1"/>
  </cols>
  <sheetData>
    <row r="1" s="1" customFormat="1" ht="19.5" customHeight="1" spans="1:8">
      <c r="A1" s="19"/>
      <c r="B1" s="19"/>
      <c r="C1" s="19"/>
      <c r="D1" s="81"/>
      <c r="E1" s="1"/>
      <c r="F1" s="1"/>
      <c r="G1" s="1"/>
      <c r="H1" s="95" t="s">
        <v>341</v>
      </c>
    </row>
    <row r="2" s="1" customFormat="1" ht="48" customHeight="1" spans="1:8">
      <c r="A2" s="55" t="s">
        <v>342</v>
      </c>
      <c r="B2" s="4"/>
      <c r="C2" s="4"/>
      <c r="D2" s="4"/>
      <c r="E2" s="96"/>
      <c r="F2" s="96"/>
      <c r="G2" s="96"/>
      <c r="H2" s="96"/>
    </row>
    <row r="3" s="1" customFormat="1" ht="18" customHeight="1" spans="1:8">
      <c r="A3" s="82" t="str">
        <f>"单位名称："&amp;"迪庆藏族自治州农村电影工程发行放映管理站"</f>
        <v>单位名称：迪庆藏族自治州农村电影工程发行放映管理站</v>
      </c>
      <c r="B3" s="83"/>
      <c r="C3" s="83"/>
      <c r="D3" s="84"/>
      <c r="E3" s="1"/>
      <c r="F3" s="1"/>
      <c r="G3" s="1"/>
      <c r="H3" s="97" t="s">
        <v>171</v>
      </c>
    </row>
    <row r="4" s="1" customFormat="1" ht="19.5" customHeight="1" spans="1:8">
      <c r="A4" s="85" t="s">
        <v>343</v>
      </c>
      <c r="B4" s="23" t="s">
        <v>187</v>
      </c>
      <c r="C4" s="24"/>
      <c r="D4" s="25"/>
      <c r="E4" s="98" t="s">
        <v>344</v>
      </c>
      <c r="F4" s="98"/>
      <c r="G4" s="98"/>
      <c r="H4" s="99"/>
    </row>
    <row r="5" s="1" customFormat="1" ht="40.5" customHeight="1" spans="1:8">
      <c r="A5" s="86"/>
      <c r="B5" s="87" t="s">
        <v>59</v>
      </c>
      <c r="C5" s="8" t="s">
        <v>62</v>
      </c>
      <c r="D5" s="88" t="s">
        <v>345</v>
      </c>
      <c r="E5" s="100" t="s">
        <v>346</v>
      </c>
      <c r="F5" s="100" t="s">
        <v>347</v>
      </c>
      <c r="G5" s="100" t="s">
        <v>348</v>
      </c>
      <c r="H5" s="100" t="s">
        <v>349</v>
      </c>
    </row>
    <row r="6" s="1" customFormat="1" ht="19.5" customHeight="1" spans="1:8">
      <c r="A6" s="89">
        <v>1</v>
      </c>
      <c r="B6" s="89">
        <v>2</v>
      </c>
      <c r="C6" s="89">
        <v>3</v>
      </c>
      <c r="D6" s="90">
        <v>4</v>
      </c>
      <c r="E6" s="90">
        <v>5</v>
      </c>
      <c r="F6" s="90">
        <v>6</v>
      </c>
      <c r="G6" s="90">
        <v>7</v>
      </c>
      <c r="H6" s="89">
        <v>8</v>
      </c>
    </row>
    <row r="7" s="1" customFormat="1" ht="22.5" customHeight="1" spans="1:8">
      <c r="A7" s="91"/>
      <c r="B7" s="92"/>
      <c r="C7" s="92"/>
      <c r="D7" s="93"/>
      <c r="E7" s="92"/>
      <c r="F7" s="92"/>
      <c r="G7" s="92"/>
      <c r="H7" s="92"/>
    </row>
    <row r="8" s="1" customFormat="1" ht="22.5" customHeight="1" spans="1:8">
      <c r="A8" s="91"/>
      <c r="B8" s="92"/>
      <c r="C8" s="92"/>
      <c r="D8" s="93"/>
      <c r="E8" s="92"/>
      <c r="F8" s="92"/>
      <c r="G8" s="92"/>
      <c r="H8" s="92"/>
    </row>
    <row r="9" s="1" customFormat="1" ht="22.5" customHeight="1" spans="1:8">
      <c r="A9" s="94" t="s">
        <v>59</v>
      </c>
      <c r="B9" s="92"/>
      <c r="C9" s="92"/>
      <c r="D9" s="93"/>
      <c r="E9" s="92"/>
      <c r="F9" s="92"/>
      <c r="G9" s="92"/>
      <c r="H9" s="92"/>
    </row>
  </sheetData>
  <mergeCells count="5">
    <mergeCell ref="A2:H2"/>
    <mergeCell ref="A3:D3"/>
    <mergeCell ref="B4:D4"/>
    <mergeCell ref="E4:H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E31" sqref="E31"/>
    </sheetView>
  </sheetViews>
  <sheetFormatPr defaultColWidth="10.7083333333333" defaultRowHeight="12" customHeight="1" outlineLevelRow="7"/>
  <cols>
    <col min="1" max="1" width="40" style="1" customWidth="1"/>
    <col min="2" max="2" width="33.85" style="1" customWidth="1"/>
    <col min="3" max="5" width="27.575" style="1" customWidth="1"/>
    <col min="6" max="6" width="13.1416666666667" style="1" customWidth="1"/>
    <col min="7" max="7" width="29.2833333333333" style="1" customWidth="1"/>
    <col min="8" max="8" width="18.1416666666667" style="1" customWidth="1"/>
    <col min="9" max="9" width="15.7083333333333" style="1" customWidth="1"/>
    <col min="10" max="10" width="22" style="1" customWidth="1"/>
    <col min="11" max="16384" width="10.7083333333333" style="1"/>
  </cols>
  <sheetData>
    <row r="1" s="1" customFormat="1" ht="19.5" customHeight="1" spans="10:10">
      <c r="J1" s="80" t="s">
        <v>350</v>
      </c>
    </row>
    <row r="2" s="1" customFormat="1" ht="36" customHeight="1" spans="1:10">
      <c r="A2" s="3" t="s">
        <v>351</v>
      </c>
      <c r="B2" s="4"/>
      <c r="C2" s="4"/>
      <c r="D2" s="4"/>
      <c r="E2" s="4"/>
      <c r="F2" s="75"/>
      <c r="G2" s="4"/>
      <c r="H2" s="75"/>
      <c r="I2" s="75"/>
      <c r="J2" s="4"/>
    </row>
    <row r="3" s="1" customFormat="1" ht="17.25" customHeight="1" spans="1:2">
      <c r="A3" s="72" t="str">
        <f>"单位名称："&amp;"迪庆藏族自治州农村电影工程发行放映管理站"</f>
        <v>单位名称：迪庆藏族自治州农村电影工程发行放映管理站</v>
      </c>
      <c r="B3" s="73"/>
    </row>
    <row r="4" s="1" customFormat="1" ht="44.25" customHeight="1" spans="1:10">
      <c r="A4" s="58" t="s">
        <v>268</v>
      </c>
      <c r="B4" s="58" t="s">
        <v>269</v>
      </c>
      <c r="C4" s="58" t="s">
        <v>270</v>
      </c>
      <c r="D4" s="58" t="s">
        <v>271</v>
      </c>
      <c r="E4" s="58" t="s">
        <v>272</v>
      </c>
      <c r="F4" s="76" t="s">
        <v>273</v>
      </c>
      <c r="G4" s="58" t="s">
        <v>274</v>
      </c>
      <c r="H4" s="76" t="s">
        <v>275</v>
      </c>
      <c r="I4" s="76" t="s">
        <v>276</v>
      </c>
      <c r="J4" s="58" t="s">
        <v>277</v>
      </c>
    </row>
    <row r="5" s="1" customFormat="1" ht="19.5" customHeight="1" spans="1:10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76">
        <v>6</v>
      </c>
      <c r="G5" s="58">
        <v>7</v>
      </c>
      <c r="H5" s="76">
        <v>8</v>
      </c>
      <c r="I5" s="76">
        <v>9</v>
      </c>
      <c r="J5" s="58">
        <v>10</v>
      </c>
    </row>
    <row r="6" s="1" customFormat="1" ht="22.5" customHeight="1" spans="1:10">
      <c r="A6" s="74"/>
      <c r="B6" s="59"/>
      <c r="C6" s="59"/>
      <c r="D6" s="59"/>
      <c r="E6" s="77"/>
      <c r="F6" s="78"/>
      <c r="G6" s="77"/>
      <c r="H6" s="78"/>
      <c r="I6" s="78"/>
      <c r="J6" s="77"/>
    </row>
    <row r="7" s="1" customFormat="1" ht="22.5" customHeight="1" spans="1:10">
      <c r="A7" s="74"/>
      <c r="B7" s="74"/>
      <c r="C7" s="74" t="s">
        <v>352</v>
      </c>
      <c r="D7" s="74" t="s">
        <v>352</v>
      </c>
      <c r="E7" s="74" t="s">
        <v>352</v>
      </c>
      <c r="F7" s="79" t="s">
        <v>352</v>
      </c>
      <c r="G7" s="74" t="s">
        <v>352</v>
      </c>
      <c r="H7" s="74" t="s">
        <v>352</v>
      </c>
      <c r="I7" s="74" t="s">
        <v>352</v>
      </c>
      <c r="J7" s="74" t="s">
        <v>352</v>
      </c>
    </row>
    <row r="8" s="1" customFormat="1" ht="22.5" customHeight="1" spans="1:10">
      <c r="A8" s="74"/>
      <c r="B8" s="74"/>
      <c r="C8" s="74"/>
      <c r="D8" s="74"/>
      <c r="E8" s="74"/>
      <c r="F8" s="79"/>
      <c r="G8" s="74"/>
      <c r="H8" s="74"/>
      <c r="I8" s="74"/>
      <c r="J8" s="74"/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8"/>
  <sheetViews>
    <sheetView showZeros="0" workbookViewId="0">
      <selection activeCell="A1" sqref="$A1:$XFD1048576"/>
    </sheetView>
  </sheetViews>
  <sheetFormatPr defaultColWidth="10.7083333333333" defaultRowHeight="12" customHeight="1" outlineLevelRow="7" outlineLevelCol="7"/>
  <cols>
    <col min="1" max="1" width="33.85" style="1" customWidth="1"/>
    <col min="2" max="2" width="21.85" style="1" customWidth="1"/>
    <col min="3" max="3" width="29" style="1" customWidth="1"/>
    <col min="4" max="4" width="27.575" style="1" customWidth="1"/>
    <col min="5" max="5" width="20.85" style="1" customWidth="1"/>
    <col min="6" max="6" width="27.575" style="1" customWidth="1"/>
    <col min="7" max="7" width="29.2833333333333" style="1" customWidth="1"/>
    <col min="8" max="8" width="22" style="1" customWidth="1"/>
    <col min="9" max="16384" width="10.7083333333333" style="1"/>
  </cols>
  <sheetData>
    <row r="1" s="1" customFormat="1" ht="14.25" customHeight="1" spans="8:8">
      <c r="H1" s="62" t="s">
        <v>353</v>
      </c>
    </row>
    <row r="2" s="1" customFormat="1" ht="34.5" customHeight="1" spans="1:8">
      <c r="A2" s="55" t="s">
        <v>354</v>
      </c>
      <c r="B2" s="4"/>
      <c r="C2" s="4"/>
      <c r="D2" s="4"/>
      <c r="E2" s="4"/>
      <c r="F2" s="4"/>
      <c r="G2" s="4"/>
      <c r="H2" s="4"/>
    </row>
    <row r="3" s="1" customFormat="1" ht="19.5" customHeight="1" spans="1:8">
      <c r="A3" s="56" t="str">
        <f>"单位名称："&amp;"迪庆藏族自治州农村电影工程发行放映管理站"</f>
        <v>单位名称：迪庆藏族自治州农村电影工程发行放映管理站</v>
      </c>
      <c r="B3" s="6"/>
      <c r="C3" s="57"/>
      <c r="D3" s="1"/>
      <c r="E3" s="1"/>
      <c r="F3" s="1"/>
      <c r="G3" s="1"/>
      <c r="H3" s="63" t="s">
        <v>171</v>
      </c>
    </row>
    <row r="4" s="1" customFormat="1" ht="18" customHeight="1" spans="1:8">
      <c r="A4" s="8" t="s">
        <v>180</v>
      </c>
      <c r="B4" s="8" t="s">
        <v>355</v>
      </c>
      <c r="C4" s="8" t="s">
        <v>356</v>
      </c>
      <c r="D4" s="8" t="s">
        <v>357</v>
      </c>
      <c r="E4" s="8" t="s">
        <v>358</v>
      </c>
      <c r="F4" s="64" t="s">
        <v>359</v>
      </c>
      <c r="G4" s="65"/>
      <c r="H4" s="66"/>
    </row>
    <row r="5" s="1" customFormat="1" ht="18" customHeight="1" spans="1:8">
      <c r="A5" s="12"/>
      <c r="B5" s="12"/>
      <c r="C5" s="12"/>
      <c r="D5" s="12"/>
      <c r="E5" s="12"/>
      <c r="F5" s="58" t="s">
        <v>320</v>
      </c>
      <c r="G5" s="58" t="s">
        <v>360</v>
      </c>
      <c r="H5" s="58" t="s">
        <v>361</v>
      </c>
    </row>
    <row r="6" s="1" customFormat="1" ht="21" customHeight="1" spans="1:8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8">
        <v>6</v>
      </c>
      <c r="G6" s="58">
        <v>7</v>
      </c>
      <c r="H6" s="58">
        <v>8</v>
      </c>
    </row>
    <row r="7" s="1" customFormat="1" ht="22.5" customHeight="1" spans="1:8">
      <c r="A7" s="59"/>
      <c r="B7" s="59"/>
      <c r="C7" s="59"/>
      <c r="D7" s="59"/>
      <c r="E7" s="59"/>
      <c r="F7" s="67"/>
      <c r="G7" s="68"/>
      <c r="H7" s="69"/>
    </row>
    <row r="8" s="1" customFormat="1" ht="22.5" customHeight="1" spans="1:8">
      <c r="A8" s="60" t="s">
        <v>59</v>
      </c>
      <c r="B8" s="61"/>
      <c r="C8" s="61"/>
      <c r="D8" s="61"/>
      <c r="E8" s="70"/>
      <c r="F8" s="71"/>
      <c r="G8" s="69"/>
      <c r="H8" s="69"/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6"/>
  <sheetViews>
    <sheetView showZeros="0" workbookViewId="0">
      <selection activeCell="A3" sqref="A3:G3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28"/>
      <c r="E1" s="28"/>
      <c r="F1" s="28"/>
      <c r="G1" s="28"/>
      <c r="K1" s="49" t="s">
        <v>362</v>
      </c>
    </row>
    <row r="2" ht="27.75" customHeight="1" spans="1:11">
      <c r="A2" s="29" t="s">
        <v>363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288" t="s">
        <v>56</v>
      </c>
      <c r="B3" s="31"/>
      <c r="C3" s="31"/>
      <c r="D3" s="31"/>
      <c r="E3" s="31"/>
      <c r="F3" s="31"/>
      <c r="G3" s="31"/>
      <c r="H3" s="43"/>
      <c r="I3" s="43"/>
      <c r="J3" s="43"/>
      <c r="K3" s="50" t="s">
        <v>171</v>
      </c>
    </row>
    <row r="4" ht="21.75" customHeight="1" spans="1:11">
      <c r="A4" s="32" t="s">
        <v>253</v>
      </c>
      <c r="B4" s="32" t="s">
        <v>182</v>
      </c>
      <c r="C4" s="32" t="s">
        <v>254</v>
      </c>
      <c r="D4" s="33" t="s">
        <v>183</v>
      </c>
      <c r="E4" s="33" t="s">
        <v>184</v>
      </c>
      <c r="F4" s="33" t="s">
        <v>185</v>
      </c>
      <c r="G4" s="33" t="s">
        <v>186</v>
      </c>
      <c r="H4" s="44" t="s">
        <v>59</v>
      </c>
      <c r="I4" s="51" t="s">
        <v>364</v>
      </c>
      <c r="J4" s="52"/>
      <c r="K4" s="53"/>
    </row>
    <row r="5" ht="21.75" customHeight="1" spans="1:11">
      <c r="A5" s="34"/>
      <c r="B5" s="34"/>
      <c r="C5" s="34"/>
      <c r="D5" s="35"/>
      <c r="E5" s="35"/>
      <c r="F5" s="35"/>
      <c r="G5" s="35"/>
      <c r="H5" s="45"/>
      <c r="I5" s="33" t="s">
        <v>62</v>
      </c>
      <c r="J5" s="33" t="s">
        <v>63</v>
      </c>
      <c r="K5" s="33" t="s">
        <v>64</v>
      </c>
    </row>
    <row r="6" ht="40.5" customHeight="1" spans="1:11">
      <c r="A6" s="36"/>
      <c r="B6" s="36"/>
      <c r="C6" s="36"/>
      <c r="D6" s="37"/>
      <c r="E6" s="37"/>
      <c r="F6" s="37"/>
      <c r="G6" s="37"/>
      <c r="H6" s="46"/>
      <c r="I6" s="37" t="s">
        <v>61</v>
      </c>
      <c r="J6" s="37"/>
      <c r="K6" s="37"/>
    </row>
    <row r="7" ht="15" customHeight="1" spans="1:11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54">
        <v>10</v>
      </c>
      <c r="K7" s="54">
        <v>11</v>
      </c>
    </row>
    <row r="8" ht="36" customHeight="1" spans="1:11">
      <c r="A8" s="38"/>
      <c r="B8" s="38"/>
      <c r="C8" s="38"/>
      <c r="D8" s="38"/>
      <c r="E8" s="38"/>
      <c r="F8" s="38"/>
      <c r="G8" s="38"/>
      <c r="H8" s="38"/>
      <c r="I8" s="38"/>
      <c r="J8" s="54"/>
      <c r="K8" s="54"/>
    </row>
    <row r="9" ht="36" customHeight="1" spans="1:11">
      <c r="A9" s="38"/>
      <c r="B9" s="38"/>
      <c r="C9" s="38"/>
      <c r="D9" s="38"/>
      <c r="E9" s="38"/>
      <c r="F9" s="38"/>
      <c r="G9" s="38"/>
      <c r="H9" s="38"/>
      <c r="I9" s="38"/>
      <c r="J9" s="54"/>
      <c r="K9" s="54"/>
    </row>
    <row r="10" ht="36" customHeight="1" spans="1:11">
      <c r="A10" s="38"/>
      <c r="B10" s="38"/>
      <c r="C10" s="38"/>
      <c r="D10" s="38"/>
      <c r="E10" s="38"/>
      <c r="F10" s="38"/>
      <c r="G10" s="38"/>
      <c r="H10" s="38"/>
      <c r="I10" s="38"/>
      <c r="J10" s="54"/>
      <c r="K10" s="54"/>
    </row>
    <row r="11" ht="36" customHeight="1" spans="1:11">
      <c r="A11" s="38"/>
      <c r="B11" s="38"/>
      <c r="C11" s="38"/>
      <c r="D11" s="38"/>
      <c r="E11" s="38"/>
      <c r="F11" s="38"/>
      <c r="G11" s="38"/>
      <c r="H11" s="38"/>
      <c r="I11" s="38"/>
      <c r="J11" s="54"/>
      <c r="K11" s="54"/>
    </row>
    <row r="12" ht="36" customHeight="1" spans="1:11">
      <c r="A12" s="38"/>
      <c r="B12" s="38"/>
      <c r="C12" s="38"/>
      <c r="D12" s="38"/>
      <c r="E12" s="38"/>
      <c r="F12" s="38"/>
      <c r="G12" s="38"/>
      <c r="H12" s="38"/>
      <c r="I12" s="38"/>
      <c r="J12" s="54"/>
      <c r="K12" s="54"/>
    </row>
    <row r="13" ht="36" customHeight="1" spans="1:11">
      <c r="A13" s="38"/>
      <c r="B13" s="38"/>
      <c r="C13" s="38"/>
      <c r="D13" s="38"/>
      <c r="E13" s="38"/>
      <c r="F13" s="38"/>
      <c r="G13" s="38"/>
      <c r="H13" s="38"/>
      <c r="I13" s="38"/>
      <c r="J13" s="54"/>
      <c r="K13" s="54"/>
    </row>
    <row r="14" ht="36" customHeight="1" spans="1:11">
      <c r="A14" s="39"/>
      <c r="B14" s="40"/>
      <c r="C14" s="39"/>
      <c r="D14" s="39"/>
      <c r="E14" s="39"/>
      <c r="F14" s="39"/>
      <c r="G14" s="39"/>
      <c r="H14" s="47"/>
      <c r="I14" s="47"/>
      <c r="J14" s="47"/>
      <c r="K14" s="47"/>
    </row>
    <row r="15" ht="36" customHeight="1" spans="1:11">
      <c r="A15" s="40"/>
      <c r="B15" s="40"/>
      <c r="C15" s="40"/>
      <c r="D15" s="40"/>
      <c r="E15" s="40"/>
      <c r="F15" s="40"/>
      <c r="G15" s="40"/>
      <c r="H15" s="47"/>
      <c r="I15" s="47"/>
      <c r="J15" s="47"/>
      <c r="K15" s="47"/>
    </row>
    <row r="16" ht="18.75" customHeight="1" spans="1:11">
      <c r="A16" s="41" t="s">
        <v>108</v>
      </c>
      <c r="B16" s="42"/>
      <c r="C16" s="42"/>
      <c r="D16" s="42"/>
      <c r="E16" s="42"/>
      <c r="F16" s="42"/>
      <c r="G16" s="48"/>
      <c r="H16" s="47"/>
      <c r="I16" s="47"/>
      <c r="J16" s="47"/>
      <c r="K16" s="47"/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E27" sqref="E27"/>
    </sheetView>
  </sheetViews>
  <sheetFormatPr defaultColWidth="10.7083333333333" defaultRowHeight="14.25" customHeight="1" outlineLevelCol="6"/>
  <cols>
    <col min="1" max="1" width="34.2833333333333" style="1" customWidth="1"/>
    <col min="2" max="2" width="27" style="1" customWidth="1"/>
    <col min="3" max="3" width="36.85" style="1" customWidth="1"/>
    <col min="4" max="4" width="23.85" style="1" customWidth="1"/>
    <col min="5" max="7" width="27.85" style="1" customWidth="1"/>
    <col min="8" max="16384" width="10.7083333333333" style="1"/>
  </cols>
  <sheetData>
    <row r="1" s="1" customFormat="1" ht="18.75" customHeight="1" spans="4:7">
      <c r="D1" s="2"/>
      <c r="E1" s="19"/>
      <c r="F1" s="19"/>
      <c r="G1" s="20" t="s">
        <v>365</v>
      </c>
    </row>
    <row r="2" s="1" customFormat="1" ht="36.75" customHeight="1" spans="1:7">
      <c r="A2" s="3" t="s">
        <v>366</v>
      </c>
      <c r="B2" s="4"/>
      <c r="C2" s="4"/>
      <c r="D2" s="4"/>
      <c r="E2" s="4"/>
      <c r="F2" s="4"/>
      <c r="G2" s="4"/>
    </row>
    <row r="3" s="1" customFormat="1" ht="22.5" customHeight="1" spans="1:7">
      <c r="A3" s="5" t="str">
        <f>"单位名称："&amp;"迪庆藏族自治州农村电影工程发行放映管理站"</f>
        <v>单位名称：迪庆藏族自治州农村电影工程发行放映管理站</v>
      </c>
      <c r="B3" s="6"/>
      <c r="C3" s="6"/>
      <c r="D3" s="6"/>
      <c r="E3" s="21"/>
      <c r="F3" s="21"/>
      <c r="G3" s="22" t="s">
        <v>171</v>
      </c>
    </row>
    <row r="4" s="1" customFormat="1" ht="21.75" customHeight="1" spans="1:7">
      <c r="A4" s="7" t="s">
        <v>254</v>
      </c>
      <c r="B4" s="7" t="s">
        <v>253</v>
      </c>
      <c r="C4" s="7" t="s">
        <v>182</v>
      </c>
      <c r="D4" s="8" t="s">
        <v>367</v>
      </c>
      <c r="E4" s="23" t="s">
        <v>62</v>
      </c>
      <c r="F4" s="24"/>
      <c r="G4" s="25"/>
    </row>
    <row r="5" s="1" customFormat="1" ht="21.75" customHeight="1" spans="1:7">
      <c r="A5" s="9"/>
      <c r="B5" s="9"/>
      <c r="C5" s="9"/>
      <c r="D5" s="10"/>
      <c r="E5" s="7" t="s">
        <v>368</v>
      </c>
      <c r="F5" s="7" t="s">
        <v>369</v>
      </c>
      <c r="G5" s="8" t="s">
        <v>370</v>
      </c>
    </row>
    <row r="6" s="1" customFormat="1" ht="40.5" customHeight="1" spans="1:7">
      <c r="A6" s="11"/>
      <c r="B6" s="11"/>
      <c r="C6" s="11"/>
      <c r="D6" s="12"/>
      <c r="E6" s="11"/>
      <c r="F6" s="11"/>
      <c r="G6" s="12"/>
    </row>
    <row r="7" s="1" customFormat="1" ht="19.5" customHeight="1" spans="1:7">
      <c r="A7" s="13">
        <v>1</v>
      </c>
      <c r="B7" s="13">
        <v>2</v>
      </c>
      <c r="C7" s="13">
        <v>3</v>
      </c>
      <c r="D7" s="13">
        <v>4</v>
      </c>
      <c r="E7" s="13">
        <v>8</v>
      </c>
      <c r="F7" s="13">
        <v>9</v>
      </c>
      <c r="G7" s="26">
        <v>10</v>
      </c>
    </row>
    <row r="8" s="1" customFormat="1" ht="22.5" customHeight="1" spans="1:7">
      <c r="A8" s="14" t="s">
        <v>73</v>
      </c>
      <c r="B8" s="15"/>
      <c r="C8" s="15"/>
      <c r="D8" s="14"/>
      <c r="E8" s="27">
        <v>100000</v>
      </c>
      <c r="F8" s="27"/>
      <c r="G8" s="27"/>
    </row>
    <row r="9" s="1" customFormat="1" ht="22.5" customHeight="1" spans="1:7">
      <c r="A9" s="14"/>
      <c r="B9" s="15" t="s">
        <v>371</v>
      </c>
      <c r="C9" s="15" t="s">
        <v>257</v>
      </c>
      <c r="D9" s="14" t="s">
        <v>372</v>
      </c>
      <c r="E9" s="27">
        <v>100000</v>
      </c>
      <c r="F9" s="27"/>
      <c r="G9" s="27"/>
    </row>
    <row r="10" s="1" customFormat="1" ht="22.5" customHeight="1" spans="1:7">
      <c r="A10" s="16" t="s">
        <v>59</v>
      </c>
      <c r="B10" s="17"/>
      <c r="C10" s="17"/>
      <c r="D10" s="18"/>
      <c r="E10" s="27">
        <v>100000</v>
      </c>
      <c r="F10" s="27"/>
      <c r="G10" s="27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H21" sqref="H21"/>
    </sheetView>
  </sheetViews>
  <sheetFormatPr defaultColWidth="8" defaultRowHeight="14.25" customHeight="1"/>
  <cols>
    <col min="1" max="1" width="21.1416666666667" customWidth="1"/>
    <col min="2" max="2" width="13.6333333333333" customWidth="1"/>
    <col min="3" max="19" width="10.1333333333333" customWidth="1"/>
  </cols>
  <sheetData>
    <row r="1" ht="12" customHeight="1" spans="1:18">
      <c r="A1" s="240"/>
      <c r="J1" s="262"/>
      <c r="R1" s="49" t="s">
        <v>54</v>
      </c>
    </row>
    <row r="2" ht="36" customHeight="1" spans="1:19">
      <c r="A2" s="241" t="s">
        <v>55</v>
      </c>
      <c r="B2" s="29"/>
      <c r="C2" s="29"/>
      <c r="D2" s="29"/>
      <c r="E2" s="29"/>
      <c r="F2" s="29"/>
      <c r="G2" s="29"/>
      <c r="H2" s="29"/>
      <c r="I2" s="29"/>
      <c r="J2" s="263"/>
      <c r="K2" s="29"/>
      <c r="L2" s="29"/>
      <c r="M2" s="29"/>
      <c r="N2" s="29"/>
      <c r="O2" s="29"/>
      <c r="P2" s="29"/>
      <c r="Q2" s="29"/>
      <c r="R2" s="29"/>
      <c r="S2" s="29"/>
    </row>
    <row r="3" ht="20.25" customHeight="1" spans="1:19">
      <c r="A3" s="242" t="s">
        <v>56</v>
      </c>
      <c r="B3" s="43"/>
      <c r="C3" s="43"/>
      <c r="D3" s="43"/>
      <c r="E3" s="43"/>
      <c r="F3" s="43"/>
      <c r="G3" s="43"/>
      <c r="H3" s="43"/>
      <c r="I3" s="43"/>
      <c r="J3" s="264"/>
      <c r="K3" s="43"/>
      <c r="L3" s="43"/>
      <c r="M3" s="43"/>
      <c r="N3" s="50"/>
      <c r="O3" s="50"/>
      <c r="P3" s="50"/>
      <c r="Q3" s="50"/>
      <c r="R3" s="50" t="s">
        <v>2</v>
      </c>
      <c r="S3" s="50" t="s">
        <v>2</v>
      </c>
    </row>
    <row r="4" ht="18.75" customHeight="1" spans="1:19">
      <c r="A4" s="243" t="s">
        <v>57</v>
      </c>
      <c r="B4" s="244" t="s">
        <v>58</v>
      </c>
      <c r="C4" s="244" t="s">
        <v>59</v>
      </c>
      <c r="D4" s="245" t="s">
        <v>60</v>
      </c>
      <c r="E4" s="259"/>
      <c r="F4" s="259"/>
      <c r="G4" s="259"/>
      <c r="H4" s="259"/>
      <c r="I4" s="259"/>
      <c r="J4" s="265"/>
      <c r="K4" s="259"/>
      <c r="L4" s="259"/>
      <c r="M4" s="259"/>
      <c r="N4" s="270"/>
      <c r="O4" s="270" t="s">
        <v>47</v>
      </c>
      <c r="P4" s="270"/>
      <c r="Q4" s="270"/>
      <c r="R4" s="270"/>
      <c r="S4" s="270"/>
    </row>
    <row r="5" ht="18" customHeight="1" spans="1:19">
      <c r="A5" s="246"/>
      <c r="B5" s="247"/>
      <c r="C5" s="247"/>
      <c r="D5" s="247" t="s">
        <v>61</v>
      </c>
      <c r="E5" s="247" t="s">
        <v>62</v>
      </c>
      <c r="F5" s="247" t="s">
        <v>63</v>
      </c>
      <c r="G5" s="247" t="s">
        <v>64</v>
      </c>
      <c r="H5" s="247" t="s">
        <v>65</v>
      </c>
      <c r="I5" s="266" t="s">
        <v>66</v>
      </c>
      <c r="J5" s="267"/>
      <c r="K5" s="266" t="s">
        <v>67</v>
      </c>
      <c r="L5" s="266" t="s">
        <v>68</v>
      </c>
      <c r="M5" s="266" t="s">
        <v>69</v>
      </c>
      <c r="N5" s="271" t="s">
        <v>70</v>
      </c>
      <c r="O5" s="272" t="s">
        <v>61</v>
      </c>
      <c r="P5" s="272" t="s">
        <v>62</v>
      </c>
      <c r="Q5" s="272" t="s">
        <v>63</v>
      </c>
      <c r="R5" s="272" t="s">
        <v>64</v>
      </c>
      <c r="S5" s="272" t="s">
        <v>71</v>
      </c>
    </row>
    <row r="6" ht="29.25" customHeight="1" spans="1:19">
      <c r="A6" s="248"/>
      <c r="B6" s="249"/>
      <c r="C6" s="249"/>
      <c r="D6" s="249"/>
      <c r="E6" s="249"/>
      <c r="F6" s="249"/>
      <c r="G6" s="249"/>
      <c r="H6" s="249"/>
      <c r="I6" s="268" t="s">
        <v>61</v>
      </c>
      <c r="J6" s="268" t="s">
        <v>72</v>
      </c>
      <c r="K6" s="268" t="s">
        <v>67</v>
      </c>
      <c r="L6" s="268" t="s">
        <v>68</v>
      </c>
      <c r="M6" s="268" t="s">
        <v>69</v>
      </c>
      <c r="N6" s="268" t="s">
        <v>70</v>
      </c>
      <c r="O6" s="268"/>
      <c r="P6" s="268"/>
      <c r="Q6" s="268"/>
      <c r="R6" s="268"/>
      <c r="S6" s="268"/>
    </row>
    <row r="7" ht="16.5" customHeight="1" spans="1:19">
      <c r="A7" s="250">
        <v>1</v>
      </c>
      <c r="B7" s="38">
        <v>2</v>
      </c>
      <c r="C7" s="38">
        <v>3</v>
      </c>
      <c r="D7" s="38">
        <v>4</v>
      </c>
      <c r="E7" s="250">
        <v>5</v>
      </c>
      <c r="F7" s="38">
        <v>6</v>
      </c>
      <c r="G7" s="38">
        <v>7</v>
      </c>
      <c r="H7" s="250">
        <v>8</v>
      </c>
      <c r="I7" s="38">
        <v>9</v>
      </c>
      <c r="J7" s="54">
        <v>10</v>
      </c>
      <c r="K7" s="54">
        <v>11</v>
      </c>
      <c r="L7" s="269">
        <v>12</v>
      </c>
      <c r="M7" s="54">
        <v>13</v>
      </c>
      <c r="N7" s="54">
        <v>14</v>
      </c>
      <c r="O7" s="54">
        <v>15</v>
      </c>
      <c r="P7" s="54">
        <v>16</v>
      </c>
      <c r="Q7" s="54">
        <v>17</v>
      </c>
      <c r="R7" s="54">
        <v>18</v>
      </c>
      <c r="S7" s="54">
        <v>19</v>
      </c>
    </row>
    <row r="8" ht="31.4" customHeight="1" spans="1:19">
      <c r="A8" s="251">
        <v>189004</v>
      </c>
      <c r="B8" s="252" t="s">
        <v>73</v>
      </c>
      <c r="C8" s="253">
        <v>1254234.35</v>
      </c>
      <c r="D8" s="254">
        <v>1254234.35</v>
      </c>
      <c r="E8" s="260">
        <v>1254234.35</v>
      </c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</row>
    <row r="9" ht="31.4" customHeight="1" spans="1:19">
      <c r="A9" s="255"/>
      <c r="B9" s="255"/>
      <c r="C9" s="253"/>
      <c r="D9" s="254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</row>
    <row r="10" ht="31.4" customHeight="1" spans="1:19">
      <c r="A10" s="255"/>
      <c r="B10" s="255"/>
      <c r="C10" s="253"/>
      <c r="D10" s="254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</row>
    <row r="11" ht="31.4" customHeight="1" spans="1:19">
      <c r="A11" s="255"/>
      <c r="B11" s="255"/>
      <c r="C11" s="253"/>
      <c r="D11" s="254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</row>
    <row r="12" ht="31.4" customHeight="1" spans="1:19">
      <c r="A12" s="255"/>
      <c r="B12" s="255"/>
      <c r="C12" s="253"/>
      <c r="D12" s="254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60"/>
      <c r="R12" s="260"/>
      <c r="S12" s="260"/>
    </row>
    <row r="13" ht="31.4" customHeight="1" spans="1:19">
      <c r="A13" s="255"/>
      <c r="B13" s="255"/>
      <c r="C13" s="253"/>
      <c r="D13" s="254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</row>
    <row r="14" ht="31.4" customHeight="1" spans="1:19">
      <c r="A14" s="255"/>
      <c r="B14" s="255"/>
      <c r="C14" s="253"/>
      <c r="D14" s="254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</row>
    <row r="15" ht="31.4" customHeight="1" spans="1:19">
      <c r="A15" s="255"/>
      <c r="B15" s="255"/>
      <c r="C15" s="253"/>
      <c r="D15" s="254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</row>
    <row r="16" ht="33" customHeight="1" spans="1:19">
      <c r="A16" s="255"/>
      <c r="B16" s="255"/>
      <c r="C16" s="253"/>
      <c r="D16" s="254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</row>
    <row r="17" s="239" customFormat="1" ht="23" customHeight="1" spans="1:19">
      <c r="A17" s="256" t="s">
        <v>59</v>
      </c>
      <c r="B17" s="257"/>
      <c r="C17" s="258">
        <v>1254234.35</v>
      </c>
      <c r="D17" s="258">
        <v>1254234.35</v>
      </c>
      <c r="E17" s="261">
        <v>1254234.35</v>
      </c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Zeros="0" workbookViewId="0">
      <selection activeCell="C10" sqref="C10"/>
    </sheetView>
  </sheetViews>
  <sheetFormatPr defaultColWidth="10.7083333333333" defaultRowHeight="14.25" customHeight="1"/>
  <cols>
    <col min="1" max="1" width="16.7083333333333" style="1" customWidth="1"/>
    <col min="2" max="2" width="44" style="1" customWidth="1"/>
    <col min="3" max="6" width="22.2833333333333" style="1" customWidth="1"/>
    <col min="7" max="8" width="22.1416666666667" style="1" customWidth="1"/>
    <col min="9" max="9" width="22" style="1" customWidth="1"/>
    <col min="10" max="11" width="22.1416666666667" style="1" customWidth="1"/>
    <col min="12" max="14" width="22" style="1" customWidth="1"/>
    <col min="15" max="15" width="22.1416666666667" style="1" customWidth="1"/>
    <col min="16" max="16384" width="10.7083333333333" style="1"/>
  </cols>
  <sheetData>
    <row r="1" s="1" customFormat="1" ht="19.5" customHeight="1" spans="4:15">
      <c r="D1" s="233"/>
      <c r="E1" s="1"/>
      <c r="F1" s="1"/>
      <c r="G1" s="1"/>
      <c r="H1" s="233"/>
      <c r="I1" s="1"/>
      <c r="J1" s="233"/>
      <c r="K1" s="1"/>
      <c r="L1" s="1"/>
      <c r="M1" s="1"/>
      <c r="N1" s="1"/>
      <c r="O1" s="62" t="s">
        <v>74</v>
      </c>
    </row>
    <row r="2" s="1" customFormat="1" ht="42" customHeight="1" spans="1:15">
      <c r="A2" s="3" t="s">
        <v>75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</row>
    <row r="3" s="1" customFormat="1" ht="24" customHeight="1" spans="1:15">
      <c r="A3" s="235" t="str">
        <f>"单位名称："&amp;"迪庆藏族自治州农村电影工程发行放映管理站"</f>
        <v>单位名称：迪庆藏族自治州农村电影工程发行放映管理站</v>
      </c>
      <c r="B3" s="236"/>
      <c r="C3" s="101"/>
      <c r="D3" s="19"/>
      <c r="E3" s="101"/>
      <c r="F3" s="101"/>
      <c r="G3" s="101"/>
      <c r="H3" s="19"/>
      <c r="I3" s="101"/>
      <c r="J3" s="19"/>
      <c r="K3" s="101"/>
      <c r="L3" s="101"/>
      <c r="M3" s="238"/>
      <c r="N3" s="238"/>
      <c r="O3" s="139" t="s">
        <v>2</v>
      </c>
    </row>
    <row r="4" s="1" customFormat="1" ht="19.5" customHeight="1" spans="1:15">
      <c r="A4" s="7" t="s">
        <v>76</v>
      </c>
      <c r="B4" s="7" t="s">
        <v>77</v>
      </c>
      <c r="C4" s="7" t="s">
        <v>59</v>
      </c>
      <c r="D4" s="23" t="s">
        <v>62</v>
      </c>
      <c r="E4" s="98"/>
      <c r="F4" s="99"/>
      <c r="G4" s="7" t="s">
        <v>63</v>
      </c>
      <c r="H4" s="7" t="s">
        <v>64</v>
      </c>
      <c r="I4" s="7" t="s">
        <v>78</v>
      </c>
      <c r="J4" s="23" t="s">
        <v>79</v>
      </c>
      <c r="K4" s="24"/>
      <c r="L4" s="24"/>
      <c r="M4" s="24"/>
      <c r="N4" s="24"/>
      <c r="O4" s="25"/>
    </row>
    <row r="5" s="1" customFormat="1" ht="33.75" customHeight="1" spans="1:15">
      <c r="A5" s="12"/>
      <c r="B5" s="12"/>
      <c r="C5" s="12"/>
      <c r="D5" s="211" t="s">
        <v>61</v>
      </c>
      <c r="E5" s="126" t="s">
        <v>80</v>
      </c>
      <c r="F5" s="126" t="s">
        <v>81</v>
      </c>
      <c r="G5" s="12"/>
      <c r="H5" s="12"/>
      <c r="I5" s="12"/>
      <c r="J5" s="211" t="s">
        <v>61</v>
      </c>
      <c r="K5" s="58" t="s">
        <v>82</v>
      </c>
      <c r="L5" s="58" t="s">
        <v>83</v>
      </c>
      <c r="M5" s="58" t="s">
        <v>84</v>
      </c>
      <c r="N5" s="58" t="s">
        <v>85</v>
      </c>
      <c r="O5" s="58" t="s">
        <v>86</v>
      </c>
    </row>
    <row r="6" s="1" customFormat="1" ht="20.25" customHeight="1" spans="1:15">
      <c r="A6" s="160">
        <v>1</v>
      </c>
      <c r="B6" s="160">
        <v>2</v>
      </c>
      <c r="C6" s="211">
        <v>3</v>
      </c>
      <c r="D6" s="211">
        <v>4</v>
      </c>
      <c r="E6" s="211">
        <v>5</v>
      </c>
      <c r="F6" s="211">
        <v>6</v>
      </c>
      <c r="G6" s="211">
        <v>7</v>
      </c>
      <c r="H6" s="211">
        <v>8</v>
      </c>
      <c r="I6" s="211">
        <v>9</v>
      </c>
      <c r="J6" s="211">
        <v>10</v>
      </c>
      <c r="K6" s="211">
        <v>11</v>
      </c>
      <c r="L6" s="211">
        <v>12</v>
      </c>
      <c r="M6" s="211">
        <v>13</v>
      </c>
      <c r="N6" s="211">
        <v>14</v>
      </c>
      <c r="O6" s="211">
        <v>15</v>
      </c>
    </row>
    <row r="7" s="1" customFormat="1" ht="22.5" customHeight="1" spans="1:15">
      <c r="A7" s="228" t="s">
        <v>87</v>
      </c>
      <c r="B7" s="228" t="s">
        <v>88</v>
      </c>
      <c r="C7" s="179">
        <v>920355.53</v>
      </c>
      <c r="D7" s="179">
        <v>920355.53</v>
      </c>
      <c r="E7" s="179">
        <v>820355.53</v>
      </c>
      <c r="F7" s="179">
        <v>100000</v>
      </c>
      <c r="G7" s="179"/>
      <c r="H7" s="179"/>
      <c r="I7" s="179"/>
      <c r="J7" s="179"/>
      <c r="K7" s="179"/>
      <c r="L7" s="179"/>
      <c r="M7" s="179"/>
      <c r="N7" s="179"/>
      <c r="O7" s="179"/>
    </row>
    <row r="8" s="1" customFormat="1" ht="22.5" customHeight="1" spans="1:15">
      <c r="A8" s="228" t="s">
        <v>89</v>
      </c>
      <c r="B8" s="228" t="str">
        <f>"  "&amp;"新闻出版电影"</f>
        <v>  新闻出版电影</v>
      </c>
      <c r="C8" s="179">
        <v>920355.53</v>
      </c>
      <c r="D8" s="179">
        <v>920355.53</v>
      </c>
      <c r="E8" s="179">
        <v>820355.53</v>
      </c>
      <c r="F8" s="179">
        <v>100000</v>
      </c>
      <c r="G8" s="179"/>
      <c r="H8" s="179"/>
      <c r="I8" s="179"/>
      <c r="J8" s="179"/>
      <c r="K8" s="179"/>
      <c r="L8" s="179"/>
      <c r="M8" s="179"/>
      <c r="N8" s="179"/>
      <c r="O8" s="179"/>
    </row>
    <row r="9" s="1" customFormat="1" ht="22.5" customHeight="1" spans="1:15">
      <c r="A9" s="228" t="s">
        <v>90</v>
      </c>
      <c r="B9" s="228" t="str">
        <f>"    "&amp;"电影"</f>
        <v>    电影</v>
      </c>
      <c r="C9" s="179">
        <v>920355.53</v>
      </c>
      <c r="D9" s="179">
        <v>920355.53</v>
      </c>
      <c r="E9" s="179">
        <v>820355.53</v>
      </c>
      <c r="F9" s="179">
        <v>100000</v>
      </c>
      <c r="G9" s="179"/>
      <c r="H9" s="179"/>
      <c r="I9" s="179"/>
      <c r="J9" s="179"/>
      <c r="K9" s="179"/>
      <c r="L9" s="179"/>
      <c r="M9" s="179"/>
      <c r="N9" s="179"/>
      <c r="O9" s="179"/>
    </row>
    <row r="10" s="1" customFormat="1" ht="22.5" customHeight="1" spans="1:15">
      <c r="A10" s="228" t="s">
        <v>91</v>
      </c>
      <c r="B10" s="228" t="s">
        <v>92</v>
      </c>
      <c r="C10" s="179">
        <v>121545.28</v>
      </c>
      <c r="D10" s="179">
        <v>121545.28</v>
      </c>
      <c r="E10" s="179">
        <v>121545.28</v>
      </c>
      <c r="F10" s="179"/>
      <c r="G10" s="179"/>
      <c r="H10" s="179"/>
      <c r="I10" s="179"/>
      <c r="J10" s="179"/>
      <c r="K10" s="179"/>
      <c r="L10" s="179"/>
      <c r="M10" s="179"/>
      <c r="N10" s="179"/>
      <c r="O10" s="179"/>
    </row>
    <row r="11" s="1" customFormat="1" ht="22.5" customHeight="1" spans="1:15">
      <c r="A11" s="228" t="s">
        <v>93</v>
      </c>
      <c r="B11" s="228" t="str">
        <f>"  "&amp;"行政事业单位养老支出"</f>
        <v>  行政事业单位养老支出</v>
      </c>
      <c r="C11" s="179">
        <v>121545.28</v>
      </c>
      <c r="D11" s="179">
        <v>121545.28</v>
      </c>
      <c r="E11" s="179">
        <v>121545.28</v>
      </c>
      <c r="F11" s="179"/>
      <c r="G11" s="179"/>
      <c r="H11" s="179"/>
      <c r="I11" s="179"/>
      <c r="J11" s="179"/>
      <c r="K11" s="179"/>
      <c r="L11" s="179"/>
      <c r="M11" s="179"/>
      <c r="N11" s="179"/>
      <c r="O11" s="179"/>
    </row>
    <row r="12" s="1" customFormat="1" ht="22.5" customHeight="1" spans="1:15">
      <c r="A12" s="228" t="s">
        <v>94</v>
      </c>
      <c r="B12" s="228" t="str">
        <f>"    "&amp;"机关事业单位基本养老保险缴费支出"</f>
        <v>    机关事业单位基本养老保险缴费支出</v>
      </c>
      <c r="C12" s="179">
        <v>114345.28</v>
      </c>
      <c r="D12" s="179">
        <v>114345.28</v>
      </c>
      <c r="E12" s="179">
        <v>114345.28</v>
      </c>
      <c r="F12" s="179"/>
      <c r="G12" s="179"/>
      <c r="H12" s="179"/>
      <c r="I12" s="179"/>
      <c r="J12" s="179"/>
      <c r="K12" s="179"/>
      <c r="L12" s="179"/>
      <c r="M12" s="179"/>
      <c r="N12" s="179"/>
      <c r="O12" s="179"/>
    </row>
    <row r="13" s="1" customFormat="1" ht="22.5" customHeight="1" spans="1:15">
      <c r="A13" s="228" t="s">
        <v>95</v>
      </c>
      <c r="B13" s="228" t="str">
        <f>"    "&amp;"机关事业单位职业年金缴费支出"</f>
        <v>    机关事业单位职业年金缴费支出</v>
      </c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</row>
    <row r="14" s="1" customFormat="1" ht="22.5" customHeight="1" spans="1:15">
      <c r="A14" s="228" t="s">
        <v>96</v>
      </c>
      <c r="B14" s="228" t="str">
        <f>"    "&amp;"其他行政事业单位养老支出"</f>
        <v>    其他行政事业单位养老支出</v>
      </c>
      <c r="C14" s="179">
        <v>7200</v>
      </c>
      <c r="D14" s="179">
        <v>7200</v>
      </c>
      <c r="E14" s="179">
        <v>7200</v>
      </c>
      <c r="F14" s="179"/>
      <c r="G14" s="179"/>
      <c r="H14" s="179"/>
      <c r="I14" s="179"/>
      <c r="J14" s="179"/>
      <c r="K14" s="179"/>
      <c r="L14" s="179"/>
      <c r="M14" s="179"/>
      <c r="N14" s="179"/>
      <c r="O14" s="179"/>
    </row>
    <row r="15" s="1" customFormat="1" ht="22.5" customHeight="1" spans="1:15">
      <c r="A15" s="228" t="s">
        <v>97</v>
      </c>
      <c r="B15" s="228" t="s">
        <v>98</v>
      </c>
      <c r="C15" s="179">
        <v>123934.58</v>
      </c>
      <c r="D15" s="179">
        <v>123934.58</v>
      </c>
      <c r="E15" s="179">
        <v>123934.58</v>
      </c>
      <c r="F15" s="179"/>
      <c r="G15" s="179"/>
      <c r="H15" s="179"/>
      <c r="I15" s="179"/>
      <c r="J15" s="179"/>
      <c r="K15" s="179"/>
      <c r="L15" s="179"/>
      <c r="M15" s="179"/>
      <c r="N15" s="179"/>
      <c r="O15" s="179"/>
    </row>
    <row r="16" s="1" customFormat="1" ht="22.5" customHeight="1" spans="1:15">
      <c r="A16" s="228" t="s">
        <v>99</v>
      </c>
      <c r="B16" s="228" t="str">
        <f>"  "&amp;"行政事业单位医疗"</f>
        <v>  行政事业单位医疗</v>
      </c>
      <c r="C16" s="179">
        <v>123934.58</v>
      </c>
      <c r="D16" s="179">
        <v>123934.58</v>
      </c>
      <c r="E16" s="179">
        <v>123934.58</v>
      </c>
      <c r="F16" s="179"/>
      <c r="G16" s="179"/>
      <c r="H16" s="179"/>
      <c r="I16" s="179"/>
      <c r="J16" s="179"/>
      <c r="K16" s="179"/>
      <c r="L16" s="179"/>
      <c r="M16" s="179"/>
      <c r="N16" s="179"/>
      <c r="O16" s="179"/>
    </row>
    <row r="17" s="1" customFormat="1" ht="22.5" customHeight="1" spans="1:15">
      <c r="A17" s="228" t="s">
        <v>100</v>
      </c>
      <c r="B17" s="228" t="str">
        <f>"    "&amp;"行政单位医疗"</f>
        <v>    行政单位医疗</v>
      </c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</row>
    <row r="18" s="1" customFormat="1" ht="22.5" customHeight="1" spans="1:15">
      <c r="A18" s="228" t="s">
        <v>101</v>
      </c>
      <c r="B18" s="228" t="str">
        <f>"    "&amp;"事业单位医疗"</f>
        <v>    事业单位医疗</v>
      </c>
      <c r="C18" s="179">
        <v>52237.8</v>
      </c>
      <c r="D18" s="179">
        <v>52237.8</v>
      </c>
      <c r="E18" s="179">
        <v>52237.8</v>
      </c>
      <c r="F18" s="179"/>
      <c r="G18" s="179"/>
      <c r="H18" s="179"/>
      <c r="I18" s="179"/>
      <c r="J18" s="179"/>
      <c r="K18" s="179"/>
      <c r="L18" s="179"/>
      <c r="M18" s="179"/>
      <c r="N18" s="179"/>
      <c r="O18" s="179"/>
    </row>
    <row r="19" s="1" customFormat="1" ht="22.5" customHeight="1" spans="1:15">
      <c r="A19" s="228" t="s">
        <v>102</v>
      </c>
      <c r="B19" s="228" t="str">
        <f>"    "&amp;"公务员医疗补助"</f>
        <v>    公务员医疗补助</v>
      </c>
      <c r="C19" s="179">
        <v>67269.74</v>
      </c>
      <c r="D19" s="179">
        <v>67269.74</v>
      </c>
      <c r="E19" s="179">
        <v>67269.74</v>
      </c>
      <c r="F19" s="179"/>
      <c r="G19" s="179"/>
      <c r="H19" s="179"/>
      <c r="I19" s="179"/>
      <c r="J19" s="179"/>
      <c r="K19" s="179"/>
      <c r="L19" s="179"/>
      <c r="M19" s="179"/>
      <c r="N19" s="179"/>
      <c r="O19" s="179"/>
    </row>
    <row r="20" s="1" customFormat="1" ht="22.5" customHeight="1" spans="1:15">
      <c r="A20" s="228" t="s">
        <v>103</v>
      </c>
      <c r="B20" s="228" t="str">
        <f>"    "&amp;"其他行政事业单位医疗支出"</f>
        <v>    其他行政事业单位医疗支出</v>
      </c>
      <c r="C20" s="179">
        <v>4427.04</v>
      </c>
      <c r="D20" s="179">
        <v>4427.04</v>
      </c>
      <c r="E20" s="179">
        <v>4427.04</v>
      </c>
      <c r="F20" s="179"/>
      <c r="G20" s="179"/>
      <c r="H20" s="179"/>
      <c r="I20" s="179"/>
      <c r="J20" s="179"/>
      <c r="K20" s="179"/>
      <c r="L20" s="179"/>
      <c r="M20" s="179"/>
      <c r="N20" s="179"/>
      <c r="O20" s="179"/>
    </row>
    <row r="21" s="1" customFormat="1" ht="22.5" customHeight="1" spans="1:15">
      <c r="A21" s="228" t="s">
        <v>104</v>
      </c>
      <c r="B21" s="228" t="s">
        <v>105</v>
      </c>
      <c r="C21" s="179">
        <v>88398.96</v>
      </c>
      <c r="D21" s="179">
        <v>88398.96</v>
      </c>
      <c r="E21" s="179">
        <v>88398.96</v>
      </c>
      <c r="F21" s="179"/>
      <c r="G21" s="179"/>
      <c r="H21" s="179"/>
      <c r="I21" s="179"/>
      <c r="J21" s="179"/>
      <c r="K21" s="179"/>
      <c r="L21" s="179"/>
      <c r="M21" s="179"/>
      <c r="N21" s="179"/>
      <c r="O21" s="179"/>
    </row>
    <row r="22" s="1" customFormat="1" ht="22.5" customHeight="1" spans="1:15">
      <c r="A22" s="228" t="s">
        <v>106</v>
      </c>
      <c r="B22" s="228" t="str">
        <f>"  "&amp;"住房改革支出"</f>
        <v>  住房改革支出</v>
      </c>
      <c r="C22" s="179">
        <v>88398.96</v>
      </c>
      <c r="D22" s="179">
        <v>88398.96</v>
      </c>
      <c r="E22" s="179">
        <v>88398.96</v>
      </c>
      <c r="F22" s="179"/>
      <c r="G22" s="179"/>
      <c r="H22" s="179"/>
      <c r="I22" s="179"/>
      <c r="J22" s="179"/>
      <c r="K22" s="179"/>
      <c r="L22" s="179"/>
      <c r="M22" s="179"/>
      <c r="N22" s="179"/>
      <c r="O22" s="179"/>
    </row>
    <row r="23" s="1" customFormat="1" ht="22.5" customHeight="1" spans="1:15">
      <c r="A23" s="228" t="s">
        <v>107</v>
      </c>
      <c r="B23" s="228" t="str">
        <f>"    "&amp;"住房公积金"</f>
        <v>    住房公积金</v>
      </c>
      <c r="C23" s="179">
        <v>88398.96</v>
      </c>
      <c r="D23" s="179">
        <v>88398.96</v>
      </c>
      <c r="E23" s="179">
        <v>88398.96</v>
      </c>
      <c r="F23" s="179"/>
      <c r="G23" s="179"/>
      <c r="H23" s="179"/>
      <c r="I23" s="179"/>
      <c r="J23" s="179"/>
      <c r="K23" s="179"/>
      <c r="L23" s="179"/>
      <c r="M23" s="179"/>
      <c r="N23" s="179"/>
      <c r="O23" s="179"/>
    </row>
    <row r="24" s="1" customFormat="1" ht="22.5" customHeight="1" spans="1:15">
      <c r="A24" s="170" t="s">
        <v>108</v>
      </c>
      <c r="B24" s="237"/>
      <c r="C24" s="127">
        <v>1254234.35</v>
      </c>
      <c r="D24" s="179">
        <v>1254234.35</v>
      </c>
      <c r="E24" s="127">
        <v>1154234.35</v>
      </c>
      <c r="F24" s="127">
        <v>100000</v>
      </c>
      <c r="G24" s="127"/>
      <c r="H24" s="179"/>
      <c r="I24" s="127"/>
      <c r="J24" s="179"/>
      <c r="K24" s="127"/>
      <c r="L24" s="127"/>
      <c r="M24" s="127"/>
      <c r="N24" s="127"/>
      <c r="O24" s="127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Zeros="0" workbookViewId="0">
      <selection activeCell="D24" sqref="D24"/>
    </sheetView>
  </sheetViews>
  <sheetFormatPr defaultColWidth="10.7083333333333" defaultRowHeight="14.25" customHeight="1" outlineLevelCol="3"/>
  <cols>
    <col min="1" max="1" width="45.85" style="1" customWidth="1"/>
    <col min="2" max="2" width="36" style="1" customWidth="1"/>
    <col min="3" max="3" width="41.85" style="1" customWidth="1"/>
    <col min="4" max="4" width="34.85" style="1" customWidth="1"/>
    <col min="5" max="16384" width="10.7083333333333" style="1"/>
  </cols>
  <sheetData>
    <row r="1" s="1" customFormat="1" ht="19.5" customHeight="1" spans="4:4">
      <c r="D1" s="62" t="s">
        <v>109</v>
      </c>
    </row>
    <row r="2" s="1" customFormat="1" ht="36" customHeight="1" spans="1:4">
      <c r="A2" s="3" t="s">
        <v>110</v>
      </c>
      <c r="B2" s="219"/>
      <c r="C2" s="219"/>
      <c r="D2" s="219"/>
    </row>
    <row r="3" s="1" customFormat="1" ht="24" customHeight="1" spans="1:4">
      <c r="A3" s="5" t="str">
        <f>"单位名称："&amp;"迪庆藏族自治州农村电影工程发行放映管理站"</f>
        <v>单位名称：迪庆藏族自治州农村电影工程发行放映管理站</v>
      </c>
      <c r="B3" s="220"/>
      <c r="C3" s="220"/>
      <c r="D3" s="139" t="s">
        <v>2</v>
      </c>
    </row>
    <row r="4" s="1" customFormat="1" ht="19.5" customHeight="1" spans="1:4">
      <c r="A4" s="23" t="s">
        <v>3</v>
      </c>
      <c r="B4" s="25"/>
      <c r="C4" s="23" t="s">
        <v>4</v>
      </c>
      <c r="D4" s="25"/>
    </row>
    <row r="5" s="1" customFormat="1" ht="21.75" customHeight="1" spans="1:4">
      <c r="A5" s="85" t="s">
        <v>5</v>
      </c>
      <c r="B5" s="147" t="s">
        <v>6</v>
      </c>
      <c r="C5" s="85" t="s">
        <v>111</v>
      </c>
      <c r="D5" s="147" t="s">
        <v>6</v>
      </c>
    </row>
    <row r="6" s="1" customFormat="1" ht="17.25" customHeight="1" spans="1:4">
      <c r="A6" s="86"/>
      <c r="B6" s="12"/>
      <c r="C6" s="86"/>
      <c r="D6" s="12"/>
    </row>
    <row r="7" s="1" customFormat="1" ht="22.5" customHeight="1" spans="1:4">
      <c r="A7" s="221" t="s">
        <v>112</v>
      </c>
      <c r="B7" s="222">
        <v>1254234.35</v>
      </c>
      <c r="C7" s="223" t="s">
        <v>113</v>
      </c>
      <c r="D7" s="127">
        <v>1254234.35</v>
      </c>
    </row>
    <row r="8" s="1" customFormat="1" ht="22.5" customHeight="1" spans="1:4">
      <c r="A8" s="224" t="s">
        <v>114</v>
      </c>
      <c r="B8" s="222">
        <v>1254234.35</v>
      </c>
      <c r="C8" s="225" t="s">
        <v>115</v>
      </c>
      <c r="D8" s="127"/>
    </row>
    <row r="9" s="1" customFormat="1" ht="22.5" customHeight="1" spans="1:4">
      <c r="A9" s="224" t="s">
        <v>116</v>
      </c>
      <c r="B9" s="226"/>
      <c r="C9" s="225" t="s">
        <v>117</v>
      </c>
      <c r="D9" s="127"/>
    </row>
    <row r="10" s="1" customFormat="1" ht="22.5" customHeight="1" spans="1:4">
      <c r="A10" s="224" t="s">
        <v>118</v>
      </c>
      <c r="B10" s="226"/>
      <c r="C10" s="225" t="s">
        <v>119</v>
      </c>
      <c r="D10" s="127"/>
    </row>
    <row r="11" s="1" customFormat="1" ht="22.5" customHeight="1" spans="1:4">
      <c r="A11" s="227" t="s">
        <v>120</v>
      </c>
      <c r="B11" s="177"/>
      <c r="C11" s="225" t="s">
        <v>121</v>
      </c>
      <c r="D11" s="127"/>
    </row>
    <row r="12" s="1" customFormat="1" ht="22.5" customHeight="1" spans="1:4">
      <c r="A12" s="224" t="s">
        <v>114</v>
      </c>
      <c r="B12" s="177"/>
      <c r="C12" s="225" t="s">
        <v>122</v>
      </c>
      <c r="D12" s="127"/>
    </row>
    <row r="13" s="1" customFormat="1" ht="22.5" customHeight="1" spans="1:4">
      <c r="A13" s="224" t="s">
        <v>116</v>
      </c>
      <c r="B13" s="177"/>
      <c r="C13" s="225" t="s">
        <v>123</v>
      </c>
      <c r="D13" s="127"/>
    </row>
    <row r="14" s="1" customFormat="1" ht="22.5" customHeight="1" spans="1:4">
      <c r="A14" s="224" t="s">
        <v>118</v>
      </c>
      <c r="B14" s="177"/>
      <c r="C14" s="225" t="s">
        <v>124</v>
      </c>
      <c r="D14" s="127">
        <v>920355.53</v>
      </c>
    </row>
    <row r="15" s="1" customFormat="1" ht="22.5" customHeight="1" spans="1:4">
      <c r="A15" s="224"/>
      <c r="B15" s="224"/>
      <c r="C15" s="225" t="s">
        <v>125</v>
      </c>
      <c r="D15" s="127">
        <v>121545.28</v>
      </c>
    </row>
    <row r="16" s="1" customFormat="1" ht="22.5" customHeight="1" spans="1:4">
      <c r="A16" s="224"/>
      <c r="B16" s="228"/>
      <c r="C16" s="225" t="s">
        <v>126</v>
      </c>
      <c r="D16" s="127">
        <v>123934.58</v>
      </c>
    </row>
    <row r="17" s="1" customFormat="1" ht="22.5" customHeight="1" spans="1:4">
      <c r="A17" s="229"/>
      <c r="B17" s="221"/>
      <c r="C17" s="225" t="s">
        <v>127</v>
      </c>
      <c r="D17" s="127"/>
    </row>
    <row r="18" s="1" customFormat="1" ht="22.5" customHeight="1" spans="1:4">
      <c r="A18" s="229"/>
      <c r="B18" s="221"/>
      <c r="C18" s="225" t="s">
        <v>128</v>
      </c>
      <c r="D18" s="127"/>
    </row>
    <row r="19" s="1" customFormat="1" ht="22.5" customHeight="1" spans="1:4">
      <c r="A19" s="163"/>
      <c r="B19" s="163"/>
      <c r="C19" s="225" t="s">
        <v>129</v>
      </c>
      <c r="D19" s="127"/>
    </row>
    <row r="20" s="1" customFormat="1" ht="22.5" customHeight="1" spans="1:4">
      <c r="A20" s="163"/>
      <c r="B20" s="163"/>
      <c r="C20" s="225" t="s">
        <v>130</v>
      </c>
      <c r="D20" s="127"/>
    </row>
    <row r="21" s="1" customFormat="1" ht="22.5" customHeight="1" spans="1:4">
      <c r="A21" s="163"/>
      <c r="B21" s="163"/>
      <c r="C21" s="225" t="s">
        <v>131</v>
      </c>
      <c r="D21" s="127"/>
    </row>
    <row r="22" s="1" customFormat="1" ht="22.5" customHeight="1" spans="1:4">
      <c r="A22" s="163"/>
      <c r="B22" s="163"/>
      <c r="C22" s="225" t="s">
        <v>132</v>
      </c>
      <c r="D22" s="127"/>
    </row>
    <row r="23" s="1" customFormat="1" ht="22.5" customHeight="1" spans="1:4">
      <c r="A23" s="163"/>
      <c r="B23" s="163"/>
      <c r="C23" s="225" t="s">
        <v>133</v>
      </c>
      <c r="D23" s="127"/>
    </row>
    <row r="24" s="1" customFormat="1" ht="22.5" customHeight="1" spans="1:4">
      <c r="A24" s="163"/>
      <c r="B24" s="163"/>
      <c r="C24" s="225" t="s">
        <v>134</v>
      </c>
      <c r="D24" s="127"/>
    </row>
    <row r="25" s="1" customFormat="1" ht="22.5" customHeight="1" spans="1:4">
      <c r="A25" s="163"/>
      <c r="B25" s="163"/>
      <c r="C25" s="225" t="s">
        <v>135</v>
      </c>
      <c r="D25" s="127"/>
    </row>
    <row r="26" s="1" customFormat="1" ht="22.5" customHeight="1" spans="1:4">
      <c r="A26" s="163"/>
      <c r="B26" s="163"/>
      <c r="C26" s="225" t="s">
        <v>136</v>
      </c>
      <c r="D26" s="127">
        <v>88398.96</v>
      </c>
    </row>
    <row r="27" s="1" customFormat="1" ht="22.5" customHeight="1" spans="1:4">
      <c r="A27" s="163"/>
      <c r="B27" s="163"/>
      <c r="C27" s="225" t="s">
        <v>137</v>
      </c>
      <c r="D27" s="127"/>
    </row>
    <row r="28" s="1" customFormat="1" ht="22.5" customHeight="1" spans="1:4">
      <c r="A28" s="163"/>
      <c r="B28" s="163"/>
      <c r="C28" s="225" t="s">
        <v>138</v>
      </c>
      <c r="D28" s="127"/>
    </row>
    <row r="29" s="1" customFormat="1" ht="22.5" customHeight="1" spans="1:4">
      <c r="A29" s="163"/>
      <c r="B29" s="163"/>
      <c r="C29" s="225" t="s">
        <v>139</v>
      </c>
      <c r="D29" s="127"/>
    </row>
    <row r="30" s="1" customFormat="1" ht="22.5" customHeight="1" spans="1:4">
      <c r="A30" s="163"/>
      <c r="B30" s="163"/>
      <c r="C30" s="225" t="s">
        <v>140</v>
      </c>
      <c r="D30" s="127"/>
    </row>
    <row r="31" s="1" customFormat="1" ht="22.5" customHeight="1" spans="1:4">
      <c r="A31" s="230"/>
      <c r="B31" s="221"/>
      <c r="C31" s="225" t="s">
        <v>141</v>
      </c>
      <c r="D31" s="127"/>
    </row>
    <row r="32" s="1" customFormat="1" ht="22.5" customHeight="1" spans="1:4">
      <c r="A32" s="230"/>
      <c r="B32" s="221"/>
      <c r="C32" s="225" t="s">
        <v>142</v>
      </c>
      <c r="D32" s="127"/>
    </row>
    <row r="33" s="1" customFormat="1" ht="22.5" customHeight="1" spans="1:4">
      <c r="A33" s="230"/>
      <c r="B33" s="221"/>
      <c r="C33" s="225" t="s">
        <v>143</v>
      </c>
      <c r="D33" s="127"/>
    </row>
    <row r="34" s="1" customFormat="1" ht="22.5" customHeight="1" spans="1:4">
      <c r="A34" s="230"/>
      <c r="B34" s="221"/>
      <c r="C34" s="225" t="s">
        <v>144</v>
      </c>
      <c r="D34" s="127"/>
    </row>
    <row r="35" s="1" customFormat="1" ht="22.5" customHeight="1" spans="1:4">
      <c r="A35" s="230"/>
      <c r="B35" s="221"/>
      <c r="C35" s="229" t="s">
        <v>145</v>
      </c>
      <c r="D35" s="221"/>
    </row>
    <row r="36" s="1" customFormat="1" ht="22.5" customHeight="1" spans="1:4">
      <c r="A36" s="231" t="s">
        <v>146</v>
      </c>
      <c r="B36" s="232">
        <v>1254234.35</v>
      </c>
      <c r="C36" s="230" t="s">
        <v>53</v>
      </c>
      <c r="D36" s="232">
        <v>1254234.35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D27" sqref="D27"/>
    </sheetView>
  </sheetViews>
  <sheetFormatPr defaultColWidth="10.7083333333333" defaultRowHeight="14.25" customHeight="1" outlineLevelCol="6"/>
  <cols>
    <col min="1" max="1" width="23.575" style="1" customWidth="1"/>
    <col min="2" max="2" width="51.2833333333333" style="1" customWidth="1"/>
    <col min="3" max="3" width="28.2833333333333" style="1" customWidth="1"/>
    <col min="4" max="4" width="23.85" style="1" customWidth="1"/>
    <col min="5" max="7" width="28.2833333333333" style="1" customWidth="1"/>
    <col min="8" max="16384" width="10.7083333333333" style="1"/>
  </cols>
  <sheetData>
    <row r="1" s="1" customFormat="1" customHeight="1" spans="4:7">
      <c r="D1" s="166"/>
      <c r="E1" s="1"/>
      <c r="F1" s="81"/>
      <c r="G1" s="62" t="s">
        <v>147</v>
      </c>
    </row>
    <row r="2" s="1" customFormat="1" ht="39" customHeight="1" spans="1:7">
      <c r="A2" s="3" t="s">
        <v>148</v>
      </c>
      <c r="B2" s="146"/>
      <c r="C2" s="146"/>
      <c r="D2" s="146"/>
      <c r="E2" s="146"/>
      <c r="F2" s="146"/>
      <c r="G2" s="146"/>
    </row>
    <row r="3" s="1" customFormat="1" ht="18" customHeight="1" spans="1:7">
      <c r="A3" s="5" t="str">
        <f>"单位名称："&amp;"迪庆藏族自治州农村电影工程发行放映管理站"</f>
        <v>单位名称：迪庆藏族自治州农村电影工程发行放映管理站</v>
      </c>
      <c r="B3" s="207"/>
      <c r="C3" s="195"/>
      <c r="D3" s="195"/>
      <c r="E3" s="195"/>
      <c r="F3" s="142"/>
      <c r="G3" s="139" t="s">
        <v>2</v>
      </c>
    </row>
    <row r="4" s="1" customFormat="1" ht="20.25" customHeight="1" spans="1:7">
      <c r="A4" s="208" t="s">
        <v>149</v>
      </c>
      <c r="B4" s="209"/>
      <c r="C4" s="147" t="s">
        <v>59</v>
      </c>
      <c r="D4" s="187" t="s">
        <v>80</v>
      </c>
      <c r="E4" s="24"/>
      <c r="F4" s="25"/>
      <c r="G4" s="174" t="s">
        <v>81</v>
      </c>
    </row>
    <row r="5" s="1" customFormat="1" ht="20.25" customHeight="1" spans="1:7">
      <c r="A5" s="210" t="s">
        <v>76</v>
      </c>
      <c r="B5" s="210" t="s">
        <v>77</v>
      </c>
      <c r="C5" s="86"/>
      <c r="D5" s="211" t="s">
        <v>61</v>
      </c>
      <c r="E5" s="211" t="s">
        <v>150</v>
      </c>
      <c r="F5" s="211" t="s">
        <v>151</v>
      </c>
      <c r="G5" s="133"/>
    </row>
    <row r="6" s="1" customFormat="1" ht="19.5" customHeight="1" spans="1:7">
      <c r="A6" s="210" t="s">
        <v>152</v>
      </c>
      <c r="B6" s="210" t="s">
        <v>153</v>
      </c>
      <c r="C6" s="210" t="s">
        <v>154</v>
      </c>
      <c r="D6" s="211">
        <v>4</v>
      </c>
      <c r="E6" s="218" t="s">
        <v>155</v>
      </c>
      <c r="F6" s="218" t="s">
        <v>156</v>
      </c>
      <c r="G6" s="210" t="s">
        <v>157</v>
      </c>
    </row>
    <row r="7" s="1" customFormat="1" ht="22.5" customHeight="1" spans="1:7">
      <c r="A7" s="161" t="s">
        <v>87</v>
      </c>
      <c r="B7" s="161" t="s">
        <v>88</v>
      </c>
      <c r="C7" s="212">
        <v>920355.53</v>
      </c>
      <c r="D7" s="212">
        <v>820355.53</v>
      </c>
      <c r="E7" s="212">
        <v>770393.53</v>
      </c>
      <c r="F7" s="212">
        <v>49962</v>
      </c>
      <c r="G7" s="212">
        <v>100000</v>
      </c>
    </row>
    <row r="8" s="1" customFormat="1" ht="22.5" customHeight="1" spans="1:7">
      <c r="A8" s="213" t="s">
        <v>89</v>
      </c>
      <c r="B8" s="213" t="s">
        <v>158</v>
      </c>
      <c r="C8" s="212">
        <v>920355.53</v>
      </c>
      <c r="D8" s="212">
        <v>820355.53</v>
      </c>
      <c r="E8" s="212">
        <v>770393.53</v>
      </c>
      <c r="F8" s="212">
        <v>49962</v>
      </c>
      <c r="G8" s="212">
        <v>100000</v>
      </c>
    </row>
    <row r="9" s="1" customFormat="1" ht="22.5" customHeight="1" spans="1:7">
      <c r="A9" s="214" t="s">
        <v>90</v>
      </c>
      <c r="B9" s="214" t="s">
        <v>159</v>
      </c>
      <c r="C9" s="212">
        <v>920355.53</v>
      </c>
      <c r="D9" s="212">
        <v>820355.53</v>
      </c>
      <c r="E9" s="212">
        <v>770393.53</v>
      </c>
      <c r="F9" s="212">
        <v>49962</v>
      </c>
      <c r="G9" s="212">
        <v>100000</v>
      </c>
    </row>
    <row r="10" s="1" customFormat="1" ht="22.5" customHeight="1" spans="1:7">
      <c r="A10" s="161" t="s">
        <v>91</v>
      </c>
      <c r="B10" s="161" t="s">
        <v>92</v>
      </c>
      <c r="C10" s="212">
        <v>121545.28</v>
      </c>
      <c r="D10" s="212">
        <v>121545.28</v>
      </c>
      <c r="E10" s="212">
        <v>114345.28</v>
      </c>
      <c r="F10" s="212">
        <v>7200</v>
      </c>
      <c r="G10" s="212"/>
    </row>
    <row r="11" s="1" customFormat="1" ht="22.5" customHeight="1" spans="1:7">
      <c r="A11" s="213" t="s">
        <v>93</v>
      </c>
      <c r="B11" s="213" t="s">
        <v>160</v>
      </c>
      <c r="C11" s="212">
        <v>121545.28</v>
      </c>
      <c r="D11" s="212">
        <v>121545.28</v>
      </c>
      <c r="E11" s="212">
        <v>114345.28</v>
      </c>
      <c r="F11" s="212">
        <v>7200</v>
      </c>
      <c r="G11" s="212"/>
    </row>
    <row r="12" s="1" customFormat="1" ht="22.5" customHeight="1" spans="1:7">
      <c r="A12" s="214" t="s">
        <v>94</v>
      </c>
      <c r="B12" s="214" t="s">
        <v>161</v>
      </c>
      <c r="C12" s="212">
        <v>114345.28</v>
      </c>
      <c r="D12" s="212">
        <v>114345.28</v>
      </c>
      <c r="E12" s="212">
        <v>114345.28</v>
      </c>
      <c r="F12" s="212"/>
      <c r="G12" s="212"/>
    </row>
    <row r="13" s="1" customFormat="1" ht="22.5" customHeight="1" spans="1:7">
      <c r="A13" s="214" t="s">
        <v>96</v>
      </c>
      <c r="B13" s="214" t="s">
        <v>162</v>
      </c>
      <c r="C13" s="212">
        <v>7200</v>
      </c>
      <c r="D13" s="212">
        <v>7200</v>
      </c>
      <c r="E13" s="212"/>
      <c r="F13" s="212">
        <v>7200</v>
      </c>
      <c r="G13" s="212"/>
    </row>
    <row r="14" s="1" customFormat="1" ht="22.5" customHeight="1" spans="1:7">
      <c r="A14" s="161" t="s">
        <v>97</v>
      </c>
      <c r="B14" s="161" t="s">
        <v>98</v>
      </c>
      <c r="C14" s="212">
        <v>123934.58</v>
      </c>
      <c r="D14" s="212">
        <v>123934.58</v>
      </c>
      <c r="E14" s="212">
        <v>123934.58</v>
      </c>
      <c r="F14" s="212"/>
      <c r="G14" s="212"/>
    </row>
    <row r="15" s="1" customFormat="1" ht="22.5" customHeight="1" spans="1:7">
      <c r="A15" s="213" t="s">
        <v>99</v>
      </c>
      <c r="B15" s="213" t="s">
        <v>163</v>
      </c>
      <c r="C15" s="212">
        <v>123934.58</v>
      </c>
      <c r="D15" s="212">
        <v>123934.58</v>
      </c>
      <c r="E15" s="212">
        <v>123934.58</v>
      </c>
      <c r="F15" s="212"/>
      <c r="G15" s="212"/>
    </row>
    <row r="16" s="1" customFormat="1" ht="22.5" customHeight="1" spans="1:7">
      <c r="A16" s="214" t="s">
        <v>101</v>
      </c>
      <c r="B16" s="214" t="s">
        <v>164</v>
      </c>
      <c r="C16" s="212">
        <v>52237.8</v>
      </c>
      <c r="D16" s="212">
        <v>52237.8</v>
      </c>
      <c r="E16" s="212">
        <v>52237.8</v>
      </c>
      <c r="F16" s="212"/>
      <c r="G16" s="212"/>
    </row>
    <row r="17" s="1" customFormat="1" ht="22.5" customHeight="1" spans="1:7">
      <c r="A17" s="214" t="s">
        <v>102</v>
      </c>
      <c r="B17" s="214" t="s">
        <v>165</v>
      </c>
      <c r="C17" s="212">
        <v>67269.74</v>
      </c>
      <c r="D17" s="212">
        <v>67269.74</v>
      </c>
      <c r="E17" s="212">
        <v>67269.74</v>
      </c>
      <c r="F17" s="212"/>
      <c r="G17" s="212"/>
    </row>
    <row r="18" s="1" customFormat="1" ht="22.5" customHeight="1" spans="1:7">
      <c r="A18" s="214" t="s">
        <v>103</v>
      </c>
      <c r="B18" s="214" t="s">
        <v>166</v>
      </c>
      <c r="C18" s="212">
        <v>4427.04</v>
      </c>
      <c r="D18" s="212">
        <v>4427.04</v>
      </c>
      <c r="E18" s="212">
        <v>4427.04</v>
      </c>
      <c r="F18" s="212"/>
      <c r="G18" s="212"/>
    </row>
    <row r="19" s="1" customFormat="1" ht="22.5" customHeight="1" spans="1:7">
      <c r="A19" s="161" t="s">
        <v>104</v>
      </c>
      <c r="B19" s="161" t="s">
        <v>105</v>
      </c>
      <c r="C19" s="212">
        <v>88398.96</v>
      </c>
      <c r="D19" s="212">
        <v>88398.96</v>
      </c>
      <c r="E19" s="212">
        <v>88398.96</v>
      </c>
      <c r="F19" s="212"/>
      <c r="G19" s="212"/>
    </row>
    <row r="20" s="1" customFormat="1" ht="22.5" customHeight="1" spans="1:7">
      <c r="A20" s="213" t="s">
        <v>106</v>
      </c>
      <c r="B20" s="213" t="s">
        <v>167</v>
      </c>
      <c r="C20" s="212">
        <v>88398.96</v>
      </c>
      <c r="D20" s="212">
        <v>88398.96</v>
      </c>
      <c r="E20" s="212">
        <v>88398.96</v>
      </c>
      <c r="F20" s="212"/>
      <c r="G20" s="212"/>
    </row>
    <row r="21" s="1" customFormat="1" ht="22.5" customHeight="1" spans="1:7">
      <c r="A21" s="214" t="s">
        <v>107</v>
      </c>
      <c r="B21" s="214" t="s">
        <v>168</v>
      </c>
      <c r="C21" s="212">
        <v>88398.96</v>
      </c>
      <c r="D21" s="212">
        <v>88398.96</v>
      </c>
      <c r="E21" s="212">
        <v>88398.96</v>
      </c>
      <c r="F21" s="212"/>
      <c r="G21" s="212"/>
    </row>
    <row r="22" s="1" customFormat="1" ht="22.5" customHeight="1" spans="1:7">
      <c r="A22" s="215" t="s">
        <v>108</v>
      </c>
      <c r="B22" s="216"/>
      <c r="C22" s="217">
        <v>1254234.35</v>
      </c>
      <c r="D22" s="212">
        <v>1154234.35</v>
      </c>
      <c r="E22" s="217">
        <v>1097072.35</v>
      </c>
      <c r="F22" s="217">
        <v>57162</v>
      </c>
      <c r="G22" s="217">
        <v>100000</v>
      </c>
    </row>
  </sheetData>
  <mergeCells count="7">
    <mergeCell ref="A2:G2"/>
    <mergeCell ref="A3:E3"/>
    <mergeCell ref="A4:B4"/>
    <mergeCell ref="D4:F4"/>
    <mergeCell ref="A22:B22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16" sqref="D16"/>
    </sheetView>
  </sheetViews>
  <sheetFormatPr defaultColWidth="10.7083333333333" defaultRowHeight="14.25" customHeight="1" outlineLevelRow="6" outlineLevelCol="5"/>
  <cols>
    <col min="1" max="2" width="32" style="1" customWidth="1"/>
    <col min="3" max="6" width="30.1416666666667" style="1" customWidth="1"/>
    <col min="7" max="16384" width="10.7083333333333" style="1"/>
  </cols>
  <sheetData>
    <row r="1" s="1" customFormat="1" customHeight="1" spans="1:6">
      <c r="A1" s="191"/>
      <c r="B1" s="191"/>
      <c r="C1" s="121"/>
      <c r="D1" s="192"/>
      <c r="E1" s="1"/>
      <c r="F1" s="205" t="s">
        <v>169</v>
      </c>
    </row>
    <row r="2" s="1" customFormat="1" ht="36.75" customHeight="1" spans="1:6">
      <c r="A2" s="193" t="s">
        <v>170</v>
      </c>
      <c r="B2" s="194"/>
      <c r="C2" s="194"/>
      <c r="D2" s="194"/>
      <c r="E2" s="194"/>
      <c r="F2" s="194"/>
    </row>
    <row r="3" s="1" customFormat="1" ht="18.75" customHeight="1" spans="1:6">
      <c r="A3" s="5" t="str">
        <f>"单位名称："&amp;"迪庆藏族自治州农村电影工程发行放映管理站"</f>
        <v>单位名称：迪庆藏族自治州农村电影工程发行放映管理站</v>
      </c>
      <c r="B3" s="191"/>
      <c r="C3" s="121"/>
      <c r="D3" s="195"/>
      <c r="E3" s="1"/>
      <c r="F3" s="205" t="s">
        <v>171</v>
      </c>
    </row>
    <row r="4" s="1" customFormat="1" ht="19.5" customHeight="1" spans="1:6">
      <c r="A4" s="196" t="s">
        <v>172</v>
      </c>
      <c r="B4" s="197" t="s">
        <v>173</v>
      </c>
      <c r="C4" s="90" t="s">
        <v>174</v>
      </c>
      <c r="D4" s="198"/>
      <c r="E4" s="206"/>
      <c r="F4" s="197" t="s">
        <v>175</v>
      </c>
    </row>
    <row r="5" s="1" customFormat="1" ht="19.5" customHeight="1" spans="1:6">
      <c r="A5" s="199"/>
      <c r="B5" s="200"/>
      <c r="C5" s="89" t="s">
        <v>61</v>
      </c>
      <c r="D5" s="89" t="s">
        <v>176</v>
      </c>
      <c r="E5" s="89" t="s">
        <v>177</v>
      </c>
      <c r="F5" s="200"/>
    </row>
    <row r="6" s="1" customFormat="1" ht="18.75" customHeight="1" spans="1:6">
      <c r="A6" s="201">
        <v>1</v>
      </c>
      <c r="B6" s="201">
        <v>2</v>
      </c>
      <c r="C6" s="202">
        <v>3</v>
      </c>
      <c r="D6" s="201">
        <v>4</v>
      </c>
      <c r="E6" s="201">
        <v>5</v>
      </c>
      <c r="F6" s="201">
        <v>6</v>
      </c>
    </row>
    <row r="7" s="1" customFormat="1" ht="22.5" customHeight="1" spans="1:6">
      <c r="A7" s="203">
        <v>25000</v>
      </c>
      <c r="B7" s="203"/>
      <c r="C7" s="204">
        <v>25000</v>
      </c>
      <c r="D7" s="203"/>
      <c r="E7" s="203">
        <v>25000</v>
      </c>
      <c r="F7" s="203"/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7"/>
  <sheetViews>
    <sheetView showZeros="0" workbookViewId="0">
      <selection activeCell="C8" sqref="C8"/>
    </sheetView>
  </sheetViews>
  <sheetFormatPr defaultColWidth="10.7083333333333" defaultRowHeight="14.25" customHeight="1"/>
  <cols>
    <col min="1" max="1" width="38.2833333333333" style="1" customWidth="1"/>
    <col min="2" max="2" width="29.7083333333333" style="1" customWidth="1"/>
    <col min="3" max="3" width="31" style="1" customWidth="1"/>
    <col min="4" max="4" width="11.85" style="1" customWidth="1"/>
    <col min="5" max="5" width="20.5666666666667" style="1" customWidth="1"/>
    <col min="6" max="6" width="12" style="1" customWidth="1"/>
    <col min="7" max="7" width="26.85" style="1" customWidth="1"/>
    <col min="8" max="21" width="23.1416666666667" style="1" customWidth="1"/>
    <col min="22" max="23" width="23.2833333333333" style="1" customWidth="1"/>
    <col min="24" max="16384" width="10.7083333333333" style="1"/>
  </cols>
  <sheetData>
    <row r="1" s="1" customFormat="1" ht="18.75" customHeight="1" spans="2:23">
      <c r="B1" s="180"/>
      <c r="C1" s="1"/>
      <c r="D1" s="181"/>
      <c r="E1" s="181"/>
      <c r="F1" s="181"/>
      <c r="G1" s="181"/>
      <c r="H1" s="102"/>
      <c r="I1" s="102"/>
      <c r="J1" s="102"/>
      <c r="K1" s="102"/>
      <c r="L1" s="102"/>
      <c r="M1" s="102"/>
      <c r="N1" s="19"/>
      <c r="O1" s="19"/>
      <c r="P1" s="19"/>
      <c r="Q1" s="102"/>
      <c r="R1" s="1"/>
      <c r="S1" s="1"/>
      <c r="T1" s="1"/>
      <c r="U1" s="180"/>
      <c r="V1" s="1"/>
      <c r="W1" s="80" t="s">
        <v>178</v>
      </c>
    </row>
    <row r="2" s="1" customFormat="1" ht="39.75" customHeight="1" spans="1:23">
      <c r="A2" s="182" t="s">
        <v>179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4"/>
      <c r="O2" s="4"/>
      <c r="P2" s="4"/>
      <c r="Q2" s="96"/>
      <c r="R2" s="96"/>
      <c r="S2" s="96"/>
      <c r="T2" s="96"/>
      <c r="U2" s="96"/>
      <c r="V2" s="96"/>
      <c r="W2" s="96"/>
    </row>
    <row r="3" s="1" customFormat="1" ht="18.75" customHeight="1" spans="1:23">
      <c r="A3" s="5" t="str">
        <f>"单位名称："&amp;"迪庆藏族自治州农村电影工程发行放映管理站"</f>
        <v>单位名称：迪庆藏族自治州农村电影工程发行放映管理站</v>
      </c>
      <c r="B3" s="183"/>
      <c r="C3" s="183"/>
      <c r="D3" s="183"/>
      <c r="E3" s="183"/>
      <c r="F3" s="183"/>
      <c r="G3" s="183"/>
      <c r="H3" s="104"/>
      <c r="I3" s="104"/>
      <c r="J3" s="104"/>
      <c r="K3" s="104"/>
      <c r="L3" s="104"/>
      <c r="M3" s="104"/>
      <c r="N3" s="21"/>
      <c r="O3" s="21"/>
      <c r="P3" s="21"/>
      <c r="Q3" s="104"/>
      <c r="R3" s="1"/>
      <c r="S3" s="1"/>
      <c r="T3" s="1"/>
      <c r="U3" s="180"/>
      <c r="V3" s="1"/>
      <c r="W3" s="122" t="s">
        <v>171</v>
      </c>
    </row>
    <row r="4" s="1" customFormat="1" ht="18" customHeight="1" spans="1:23">
      <c r="A4" s="7" t="s">
        <v>180</v>
      </c>
      <c r="B4" s="7" t="s">
        <v>181</v>
      </c>
      <c r="C4" s="7" t="s">
        <v>182</v>
      </c>
      <c r="D4" s="7" t="s">
        <v>183</v>
      </c>
      <c r="E4" s="7" t="s">
        <v>184</v>
      </c>
      <c r="F4" s="7" t="s">
        <v>185</v>
      </c>
      <c r="G4" s="7" t="s">
        <v>186</v>
      </c>
      <c r="H4" s="187" t="s">
        <v>187</v>
      </c>
      <c r="I4" s="123"/>
      <c r="J4" s="123"/>
      <c r="K4" s="123"/>
      <c r="L4" s="123"/>
      <c r="M4" s="123"/>
      <c r="N4" s="24"/>
      <c r="O4" s="24"/>
      <c r="P4" s="24"/>
      <c r="Q4" s="98"/>
      <c r="R4" s="123"/>
      <c r="S4" s="123"/>
      <c r="T4" s="123"/>
      <c r="U4" s="123"/>
      <c r="V4" s="123"/>
      <c r="W4" s="190"/>
    </row>
    <row r="5" s="1" customFormat="1" ht="18" customHeight="1" spans="1:23">
      <c r="A5" s="9"/>
      <c r="B5" s="178"/>
      <c r="C5" s="9"/>
      <c r="D5" s="9"/>
      <c r="E5" s="9"/>
      <c r="F5" s="9"/>
      <c r="G5" s="9"/>
      <c r="H5" s="147" t="s">
        <v>59</v>
      </c>
      <c r="I5" s="187" t="s">
        <v>62</v>
      </c>
      <c r="J5" s="123"/>
      <c r="K5" s="123"/>
      <c r="L5" s="123"/>
      <c r="M5" s="190"/>
      <c r="N5" s="23" t="s">
        <v>188</v>
      </c>
      <c r="O5" s="24"/>
      <c r="P5" s="25"/>
      <c r="Q5" s="7" t="s">
        <v>65</v>
      </c>
      <c r="R5" s="187" t="s">
        <v>79</v>
      </c>
      <c r="S5" s="98"/>
      <c r="T5" s="123"/>
      <c r="U5" s="98"/>
      <c r="V5" s="98"/>
      <c r="W5" s="99"/>
    </row>
    <row r="6" s="1" customFormat="1" ht="18.75" customHeight="1" spans="1:23">
      <c r="A6" s="87"/>
      <c r="B6" s="87"/>
      <c r="C6" s="87"/>
      <c r="D6" s="87"/>
      <c r="E6" s="87"/>
      <c r="F6" s="87"/>
      <c r="G6" s="87"/>
      <c r="H6" s="87"/>
      <c r="I6" s="189" t="s">
        <v>189</v>
      </c>
      <c r="J6" s="7" t="s">
        <v>190</v>
      </c>
      <c r="K6" s="7" t="s">
        <v>191</v>
      </c>
      <c r="L6" s="7" t="s">
        <v>192</v>
      </c>
      <c r="M6" s="7" t="s">
        <v>193</v>
      </c>
      <c r="N6" s="7" t="s">
        <v>62</v>
      </c>
      <c r="O6" s="7" t="s">
        <v>63</v>
      </c>
      <c r="P6" s="7" t="s">
        <v>64</v>
      </c>
      <c r="Q6" s="87"/>
      <c r="R6" s="7" t="s">
        <v>61</v>
      </c>
      <c r="S6" s="7" t="s">
        <v>72</v>
      </c>
      <c r="T6" s="7" t="s">
        <v>194</v>
      </c>
      <c r="U6" s="7" t="s">
        <v>68</v>
      </c>
      <c r="V6" s="7" t="s">
        <v>69</v>
      </c>
      <c r="W6" s="7" t="s">
        <v>70</v>
      </c>
    </row>
    <row r="7" s="1" customFormat="1" ht="37.5" customHeight="1" spans="1:23">
      <c r="A7" s="150"/>
      <c r="B7" s="150"/>
      <c r="C7" s="150"/>
      <c r="D7" s="150"/>
      <c r="E7" s="150"/>
      <c r="F7" s="150"/>
      <c r="G7" s="150"/>
      <c r="H7" s="150"/>
      <c r="I7" s="126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="1" customFormat="1" ht="19.5" customHeight="1" spans="1:23">
      <c r="A8" s="184">
        <v>1</v>
      </c>
      <c r="B8" s="184">
        <v>2</v>
      </c>
      <c r="C8" s="184">
        <v>3</v>
      </c>
      <c r="D8" s="184">
        <v>4</v>
      </c>
      <c r="E8" s="184">
        <v>5</v>
      </c>
      <c r="F8" s="184">
        <v>6</v>
      </c>
      <c r="G8" s="184">
        <v>7</v>
      </c>
      <c r="H8" s="184">
        <v>8</v>
      </c>
      <c r="I8" s="184">
        <v>9</v>
      </c>
      <c r="J8" s="184">
        <v>10</v>
      </c>
      <c r="K8" s="184">
        <v>11</v>
      </c>
      <c r="L8" s="184">
        <v>12</v>
      </c>
      <c r="M8" s="184">
        <v>13</v>
      </c>
      <c r="N8" s="184">
        <v>14</v>
      </c>
      <c r="O8" s="184">
        <v>15</v>
      </c>
      <c r="P8" s="184">
        <v>16</v>
      </c>
      <c r="Q8" s="184">
        <v>17</v>
      </c>
      <c r="R8" s="184">
        <v>18</v>
      </c>
      <c r="S8" s="184">
        <v>19</v>
      </c>
      <c r="T8" s="184">
        <v>20</v>
      </c>
      <c r="U8" s="184">
        <v>21</v>
      </c>
      <c r="V8" s="184">
        <v>22</v>
      </c>
      <c r="W8" s="184">
        <v>23</v>
      </c>
    </row>
    <row r="9" s="1" customFormat="1" ht="22.5" customHeight="1" spans="1:23">
      <c r="A9" s="185" t="s">
        <v>73</v>
      </c>
      <c r="B9" s="185"/>
      <c r="C9" s="185"/>
      <c r="D9" s="185"/>
      <c r="E9" s="185"/>
      <c r="F9" s="185"/>
      <c r="G9" s="185"/>
      <c r="H9" s="127"/>
      <c r="I9" s="127"/>
      <c r="J9" s="127"/>
      <c r="K9" s="69"/>
      <c r="L9" s="127"/>
      <c r="M9" s="69"/>
      <c r="N9" s="69"/>
      <c r="O9" s="69"/>
      <c r="P9" s="69"/>
      <c r="Q9" s="127"/>
      <c r="R9" s="127"/>
      <c r="S9" s="127"/>
      <c r="T9" s="127"/>
      <c r="U9" s="127"/>
      <c r="V9" s="127"/>
      <c r="W9" s="127"/>
    </row>
    <row r="10" s="1" customFormat="1" ht="22.5" customHeight="1" spans="1:23">
      <c r="A10" s="185" t="s">
        <v>73</v>
      </c>
      <c r="B10" s="185" t="s">
        <v>195</v>
      </c>
      <c r="C10" s="185" t="s">
        <v>196</v>
      </c>
      <c r="D10" s="185" t="s">
        <v>90</v>
      </c>
      <c r="E10" s="185" t="s">
        <v>159</v>
      </c>
      <c r="F10" s="185" t="s">
        <v>197</v>
      </c>
      <c r="G10" s="185" t="s">
        <v>198</v>
      </c>
      <c r="H10" s="127">
        <v>217848</v>
      </c>
      <c r="I10" s="127">
        <v>217848</v>
      </c>
      <c r="J10" s="127"/>
      <c r="K10" s="69"/>
      <c r="L10" s="127">
        <v>217848</v>
      </c>
      <c r="M10" s="69"/>
      <c r="N10" s="177"/>
      <c r="O10" s="177"/>
      <c r="P10" s="177"/>
      <c r="Q10" s="127"/>
      <c r="R10" s="127"/>
      <c r="S10" s="127"/>
      <c r="T10" s="127"/>
      <c r="U10" s="127"/>
      <c r="V10" s="127"/>
      <c r="W10" s="127"/>
    </row>
    <row r="11" s="1" customFormat="1" ht="22.5" customHeight="1" spans="1:23">
      <c r="A11" s="185" t="s">
        <v>73</v>
      </c>
      <c r="B11" s="185" t="s">
        <v>195</v>
      </c>
      <c r="C11" s="185" t="s">
        <v>196</v>
      </c>
      <c r="D11" s="185" t="s">
        <v>90</v>
      </c>
      <c r="E11" s="185" t="s">
        <v>159</v>
      </c>
      <c r="F11" s="185" t="s">
        <v>199</v>
      </c>
      <c r="G11" s="185" t="s">
        <v>200</v>
      </c>
      <c r="H11" s="127">
        <v>177456</v>
      </c>
      <c r="I11" s="127">
        <v>177456</v>
      </c>
      <c r="J11" s="164"/>
      <c r="K11" s="164"/>
      <c r="L11" s="127">
        <v>177456</v>
      </c>
      <c r="M11" s="164"/>
      <c r="N11" s="177"/>
      <c r="O11" s="177"/>
      <c r="P11" s="177"/>
      <c r="Q11" s="127"/>
      <c r="R11" s="127"/>
      <c r="S11" s="127"/>
      <c r="T11" s="127"/>
      <c r="U11" s="127"/>
      <c r="V11" s="127"/>
      <c r="W11" s="127"/>
    </row>
    <row r="12" s="1" customFormat="1" ht="22.5" customHeight="1" spans="1:23">
      <c r="A12" s="185" t="s">
        <v>73</v>
      </c>
      <c r="B12" s="185" t="s">
        <v>195</v>
      </c>
      <c r="C12" s="185" t="s">
        <v>196</v>
      </c>
      <c r="D12" s="185" t="s">
        <v>90</v>
      </c>
      <c r="E12" s="185" t="s">
        <v>159</v>
      </c>
      <c r="F12" s="185" t="s">
        <v>201</v>
      </c>
      <c r="G12" s="185" t="s">
        <v>202</v>
      </c>
      <c r="H12" s="127">
        <v>232020</v>
      </c>
      <c r="I12" s="127">
        <v>232020</v>
      </c>
      <c r="J12" s="164"/>
      <c r="K12" s="164"/>
      <c r="L12" s="127">
        <v>232020</v>
      </c>
      <c r="M12" s="164"/>
      <c r="N12" s="177"/>
      <c r="O12" s="177"/>
      <c r="P12" s="177"/>
      <c r="Q12" s="127"/>
      <c r="R12" s="127"/>
      <c r="S12" s="127"/>
      <c r="T12" s="127"/>
      <c r="U12" s="127"/>
      <c r="V12" s="127"/>
      <c r="W12" s="127"/>
    </row>
    <row r="13" s="1" customFormat="1" ht="22.5" customHeight="1" spans="1:23">
      <c r="A13" s="185" t="s">
        <v>73</v>
      </c>
      <c r="B13" s="185" t="s">
        <v>195</v>
      </c>
      <c r="C13" s="185" t="s">
        <v>196</v>
      </c>
      <c r="D13" s="185" t="s">
        <v>90</v>
      </c>
      <c r="E13" s="185" t="s">
        <v>159</v>
      </c>
      <c r="F13" s="185" t="s">
        <v>201</v>
      </c>
      <c r="G13" s="185" t="s">
        <v>202</v>
      </c>
      <c r="H13" s="127">
        <v>18154</v>
      </c>
      <c r="I13" s="127">
        <v>18154</v>
      </c>
      <c r="J13" s="164"/>
      <c r="K13" s="164"/>
      <c r="L13" s="127">
        <v>18154</v>
      </c>
      <c r="M13" s="164"/>
      <c r="N13" s="177"/>
      <c r="O13" s="177"/>
      <c r="P13" s="177"/>
      <c r="Q13" s="127"/>
      <c r="R13" s="127"/>
      <c r="S13" s="127"/>
      <c r="T13" s="127"/>
      <c r="U13" s="127"/>
      <c r="V13" s="127"/>
      <c r="W13" s="127"/>
    </row>
    <row r="14" s="1" customFormat="1" ht="22.5" customHeight="1" spans="1:23">
      <c r="A14" s="185" t="s">
        <v>73</v>
      </c>
      <c r="B14" s="185" t="s">
        <v>203</v>
      </c>
      <c r="C14" s="185" t="s">
        <v>204</v>
      </c>
      <c r="D14" s="185" t="s">
        <v>90</v>
      </c>
      <c r="E14" s="185" t="s">
        <v>159</v>
      </c>
      <c r="F14" s="185" t="s">
        <v>201</v>
      </c>
      <c r="G14" s="185" t="s">
        <v>202</v>
      </c>
      <c r="H14" s="127">
        <v>98040</v>
      </c>
      <c r="I14" s="127">
        <v>98040</v>
      </c>
      <c r="J14" s="164"/>
      <c r="K14" s="164"/>
      <c r="L14" s="127">
        <v>98040</v>
      </c>
      <c r="M14" s="164"/>
      <c r="N14" s="177"/>
      <c r="O14" s="177"/>
      <c r="P14" s="177"/>
      <c r="Q14" s="127"/>
      <c r="R14" s="127"/>
      <c r="S14" s="127"/>
      <c r="T14" s="127"/>
      <c r="U14" s="127"/>
      <c r="V14" s="127"/>
      <c r="W14" s="127"/>
    </row>
    <row r="15" s="1" customFormat="1" ht="22.5" customHeight="1" spans="1:23">
      <c r="A15" s="185" t="s">
        <v>73</v>
      </c>
      <c r="B15" s="185" t="s">
        <v>203</v>
      </c>
      <c r="C15" s="185" t="s">
        <v>204</v>
      </c>
      <c r="D15" s="185" t="s">
        <v>90</v>
      </c>
      <c r="E15" s="185" t="s">
        <v>159</v>
      </c>
      <c r="F15" s="185" t="s">
        <v>201</v>
      </c>
      <c r="G15" s="185" t="s">
        <v>202</v>
      </c>
      <c r="H15" s="127">
        <v>22000</v>
      </c>
      <c r="I15" s="127">
        <v>22000</v>
      </c>
      <c r="J15" s="164"/>
      <c r="K15" s="164"/>
      <c r="L15" s="127">
        <v>22000</v>
      </c>
      <c r="M15" s="164"/>
      <c r="N15" s="177"/>
      <c r="O15" s="177"/>
      <c r="P15" s="177"/>
      <c r="Q15" s="127"/>
      <c r="R15" s="127"/>
      <c r="S15" s="127"/>
      <c r="T15" s="127"/>
      <c r="U15" s="127"/>
      <c r="V15" s="127"/>
      <c r="W15" s="127"/>
    </row>
    <row r="16" s="1" customFormat="1" ht="22.5" customHeight="1" spans="1:23">
      <c r="A16" s="185" t="s">
        <v>73</v>
      </c>
      <c r="B16" s="185" t="s">
        <v>205</v>
      </c>
      <c r="C16" s="185" t="s">
        <v>206</v>
      </c>
      <c r="D16" s="185" t="s">
        <v>94</v>
      </c>
      <c r="E16" s="185" t="s">
        <v>161</v>
      </c>
      <c r="F16" s="185" t="s">
        <v>207</v>
      </c>
      <c r="G16" s="185" t="s">
        <v>208</v>
      </c>
      <c r="H16" s="127">
        <v>114345.28</v>
      </c>
      <c r="I16" s="127">
        <v>114345.28</v>
      </c>
      <c r="J16" s="164"/>
      <c r="K16" s="164"/>
      <c r="L16" s="127">
        <v>114345.28</v>
      </c>
      <c r="M16" s="164"/>
      <c r="N16" s="177"/>
      <c r="O16" s="177"/>
      <c r="P16" s="177"/>
      <c r="Q16" s="127"/>
      <c r="R16" s="127"/>
      <c r="S16" s="127"/>
      <c r="T16" s="127"/>
      <c r="U16" s="127"/>
      <c r="V16" s="127"/>
      <c r="W16" s="127"/>
    </row>
    <row r="17" s="1" customFormat="1" ht="22.5" customHeight="1" spans="1:23">
      <c r="A17" s="185" t="s">
        <v>73</v>
      </c>
      <c r="B17" s="185" t="s">
        <v>205</v>
      </c>
      <c r="C17" s="185" t="s">
        <v>206</v>
      </c>
      <c r="D17" s="185" t="s">
        <v>101</v>
      </c>
      <c r="E17" s="185" t="s">
        <v>164</v>
      </c>
      <c r="F17" s="185" t="s">
        <v>209</v>
      </c>
      <c r="G17" s="185" t="s">
        <v>210</v>
      </c>
      <c r="H17" s="127">
        <v>52237.8</v>
      </c>
      <c r="I17" s="127">
        <v>52237.8</v>
      </c>
      <c r="J17" s="164"/>
      <c r="K17" s="164"/>
      <c r="L17" s="127">
        <v>52237.8</v>
      </c>
      <c r="M17" s="164"/>
      <c r="N17" s="177"/>
      <c r="O17" s="177"/>
      <c r="P17" s="177"/>
      <c r="Q17" s="127"/>
      <c r="R17" s="127"/>
      <c r="S17" s="127"/>
      <c r="T17" s="127"/>
      <c r="U17" s="127"/>
      <c r="V17" s="127"/>
      <c r="W17" s="127"/>
    </row>
    <row r="18" s="1" customFormat="1" ht="22.5" customHeight="1" spans="1:23">
      <c r="A18" s="185" t="s">
        <v>73</v>
      </c>
      <c r="B18" s="185" t="s">
        <v>205</v>
      </c>
      <c r="C18" s="185" t="s">
        <v>206</v>
      </c>
      <c r="D18" s="185" t="s">
        <v>102</v>
      </c>
      <c r="E18" s="185" t="s">
        <v>165</v>
      </c>
      <c r="F18" s="185" t="s">
        <v>211</v>
      </c>
      <c r="G18" s="185" t="s">
        <v>212</v>
      </c>
      <c r="H18" s="127">
        <v>27860.16</v>
      </c>
      <c r="I18" s="127">
        <v>27860.16</v>
      </c>
      <c r="J18" s="164"/>
      <c r="K18" s="164"/>
      <c r="L18" s="127">
        <v>27860.16</v>
      </c>
      <c r="M18" s="164"/>
      <c r="N18" s="177"/>
      <c r="O18" s="177"/>
      <c r="P18" s="177"/>
      <c r="Q18" s="127"/>
      <c r="R18" s="127"/>
      <c r="S18" s="127"/>
      <c r="T18" s="127"/>
      <c r="U18" s="127"/>
      <c r="V18" s="127"/>
      <c r="W18" s="127"/>
    </row>
    <row r="19" s="1" customFormat="1" ht="22.5" customHeight="1" spans="1:23">
      <c r="A19" s="185" t="s">
        <v>73</v>
      </c>
      <c r="B19" s="185" t="s">
        <v>205</v>
      </c>
      <c r="C19" s="185" t="s">
        <v>206</v>
      </c>
      <c r="D19" s="185" t="s">
        <v>102</v>
      </c>
      <c r="E19" s="185" t="s">
        <v>165</v>
      </c>
      <c r="F19" s="185" t="s">
        <v>211</v>
      </c>
      <c r="G19" s="185" t="s">
        <v>212</v>
      </c>
      <c r="H19" s="127">
        <v>39409.58</v>
      </c>
      <c r="I19" s="127">
        <v>39409.58</v>
      </c>
      <c r="J19" s="164"/>
      <c r="K19" s="164"/>
      <c r="L19" s="127">
        <v>39409.58</v>
      </c>
      <c r="M19" s="164"/>
      <c r="N19" s="177"/>
      <c r="O19" s="177"/>
      <c r="P19" s="177"/>
      <c r="Q19" s="127"/>
      <c r="R19" s="127"/>
      <c r="S19" s="127"/>
      <c r="T19" s="127"/>
      <c r="U19" s="127"/>
      <c r="V19" s="127"/>
      <c r="W19" s="127"/>
    </row>
    <row r="20" s="1" customFormat="1" ht="22.5" customHeight="1" spans="1:23">
      <c r="A20" s="185" t="s">
        <v>73</v>
      </c>
      <c r="B20" s="185" t="s">
        <v>205</v>
      </c>
      <c r="C20" s="185" t="s">
        <v>206</v>
      </c>
      <c r="D20" s="185" t="s">
        <v>90</v>
      </c>
      <c r="E20" s="185" t="s">
        <v>159</v>
      </c>
      <c r="F20" s="185" t="s">
        <v>213</v>
      </c>
      <c r="G20" s="185" t="s">
        <v>214</v>
      </c>
      <c r="H20" s="127">
        <v>4875.53</v>
      </c>
      <c r="I20" s="127">
        <v>4875.53</v>
      </c>
      <c r="J20" s="164"/>
      <c r="K20" s="164"/>
      <c r="L20" s="127">
        <v>4875.53</v>
      </c>
      <c r="M20" s="164"/>
      <c r="N20" s="177"/>
      <c r="O20" s="177"/>
      <c r="P20" s="177"/>
      <c r="Q20" s="127"/>
      <c r="R20" s="127"/>
      <c r="S20" s="127"/>
      <c r="T20" s="127"/>
      <c r="U20" s="127"/>
      <c r="V20" s="127"/>
      <c r="W20" s="127"/>
    </row>
    <row r="21" s="1" customFormat="1" ht="22.5" customHeight="1" spans="1:23">
      <c r="A21" s="185" t="s">
        <v>73</v>
      </c>
      <c r="B21" s="185" t="s">
        <v>205</v>
      </c>
      <c r="C21" s="185" t="s">
        <v>206</v>
      </c>
      <c r="D21" s="185" t="s">
        <v>103</v>
      </c>
      <c r="E21" s="185" t="s">
        <v>166</v>
      </c>
      <c r="F21" s="185" t="s">
        <v>213</v>
      </c>
      <c r="G21" s="185" t="s">
        <v>214</v>
      </c>
      <c r="H21" s="127">
        <v>1391.04</v>
      </c>
      <c r="I21" s="127">
        <v>1391.04</v>
      </c>
      <c r="J21" s="164"/>
      <c r="K21" s="164"/>
      <c r="L21" s="127">
        <v>1391.04</v>
      </c>
      <c r="M21" s="164"/>
      <c r="N21" s="177"/>
      <c r="O21" s="177"/>
      <c r="P21" s="177"/>
      <c r="Q21" s="127"/>
      <c r="R21" s="127"/>
      <c r="S21" s="127"/>
      <c r="T21" s="127"/>
      <c r="U21" s="127"/>
      <c r="V21" s="127"/>
      <c r="W21" s="127"/>
    </row>
    <row r="22" s="1" customFormat="1" ht="22.5" customHeight="1" spans="1:23">
      <c r="A22" s="185" t="s">
        <v>73</v>
      </c>
      <c r="B22" s="185" t="s">
        <v>205</v>
      </c>
      <c r="C22" s="185" t="s">
        <v>206</v>
      </c>
      <c r="D22" s="185" t="s">
        <v>103</v>
      </c>
      <c r="E22" s="185" t="s">
        <v>166</v>
      </c>
      <c r="F22" s="185" t="s">
        <v>213</v>
      </c>
      <c r="G22" s="185" t="s">
        <v>214</v>
      </c>
      <c r="H22" s="127">
        <v>3036</v>
      </c>
      <c r="I22" s="127">
        <v>3036</v>
      </c>
      <c r="J22" s="164"/>
      <c r="K22" s="164"/>
      <c r="L22" s="127">
        <v>3036</v>
      </c>
      <c r="M22" s="164"/>
      <c r="N22" s="177"/>
      <c r="O22" s="177"/>
      <c r="P22" s="177"/>
      <c r="Q22" s="127"/>
      <c r="R22" s="127"/>
      <c r="S22" s="127"/>
      <c r="T22" s="127"/>
      <c r="U22" s="127"/>
      <c r="V22" s="127"/>
      <c r="W22" s="127"/>
    </row>
    <row r="23" s="1" customFormat="1" ht="22.5" customHeight="1" spans="1:23">
      <c r="A23" s="185" t="s">
        <v>73</v>
      </c>
      <c r="B23" s="185" t="s">
        <v>215</v>
      </c>
      <c r="C23" s="185" t="s">
        <v>168</v>
      </c>
      <c r="D23" s="185" t="s">
        <v>107</v>
      </c>
      <c r="E23" s="185" t="s">
        <v>168</v>
      </c>
      <c r="F23" s="185" t="s">
        <v>216</v>
      </c>
      <c r="G23" s="185" t="s">
        <v>168</v>
      </c>
      <c r="H23" s="127">
        <v>88398.96</v>
      </c>
      <c r="I23" s="127">
        <v>88398.96</v>
      </c>
      <c r="J23" s="164"/>
      <c r="K23" s="164"/>
      <c r="L23" s="127">
        <v>88398.96</v>
      </c>
      <c r="M23" s="164"/>
      <c r="N23" s="177"/>
      <c r="O23" s="177"/>
      <c r="P23" s="177"/>
      <c r="Q23" s="127"/>
      <c r="R23" s="127"/>
      <c r="S23" s="127"/>
      <c r="T23" s="127"/>
      <c r="U23" s="127"/>
      <c r="V23" s="127"/>
      <c r="W23" s="127"/>
    </row>
    <row r="24" s="1" customFormat="1" ht="22.5" customHeight="1" spans="1:23">
      <c r="A24" s="185" t="s">
        <v>73</v>
      </c>
      <c r="B24" s="185" t="s">
        <v>217</v>
      </c>
      <c r="C24" s="185" t="s">
        <v>218</v>
      </c>
      <c r="D24" s="185" t="s">
        <v>90</v>
      </c>
      <c r="E24" s="185" t="s">
        <v>159</v>
      </c>
      <c r="F24" s="185" t="s">
        <v>219</v>
      </c>
      <c r="G24" s="185" t="s">
        <v>220</v>
      </c>
      <c r="H24" s="127">
        <v>4900</v>
      </c>
      <c r="I24" s="127">
        <v>4900</v>
      </c>
      <c r="J24" s="164"/>
      <c r="K24" s="164"/>
      <c r="L24" s="127">
        <v>4900</v>
      </c>
      <c r="M24" s="164"/>
      <c r="N24" s="177"/>
      <c r="O24" s="177"/>
      <c r="P24" s="177"/>
      <c r="Q24" s="127"/>
      <c r="R24" s="127"/>
      <c r="S24" s="127"/>
      <c r="T24" s="127"/>
      <c r="U24" s="127"/>
      <c r="V24" s="127"/>
      <c r="W24" s="127"/>
    </row>
    <row r="25" s="1" customFormat="1" ht="22.5" customHeight="1" spans="1:23">
      <c r="A25" s="185" t="s">
        <v>73</v>
      </c>
      <c r="B25" s="185" t="s">
        <v>217</v>
      </c>
      <c r="C25" s="185" t="s">
        <v>218</v>
      </c>
      <c r="D25" s="185" t="s">
        <v>90</v>
      </c>
      <c r="E25" s="185" t="s">
        <v>159</v>
      </c>
      <c r="F25" s="185" t="s">
        <v>221</v>
      </c>
      <c r="G25" s="185" t="s">
        <v>222</v>
      </c>
      <c r="H25" s="127">
        <v>700</v>
      </c>
      <c r="I25" s="127">
        <v>700</v>
      </c>
      <c r="J25" s="164"/>
      <c r="K25" s="164"/>
      <c r="L25" s="127">
        <v>700</v>
      </c>
      <c r="M25" s="164"/>
      <c r="N25" s="177"/>
      <c r="O25" s="177"/>
      <c r="P25" s="177"/>
      <c r="Q25" s="127"/>
      <c r="R25" s="127"/>
      <c r="S25" s="127"/>
      <c r="T25" s="127"/>
      <c r="U25" s="127"/>
      <c r="V25" s="127"/>
      <c r="W25" s="127"/>
    </row>
    <row r="26" s="1" customFormat="1" ht="22.5" customHeight="1" spans="1:23">
      <c r="A26" s="185" t="s">
        <v>73</v>
      </c>
      <c r="B26" s="185" t="s">
        <v>217</v>
      </c>
      <c r="C26" s="185" t="s">
        <v>218</v>
      </c>
      <c r="D26" s="185" t="s">
        <v>90</v>
      </c>
      <c r="E26" s="185" t="s">
        <v>159</v>
      </c>
      <c r="F26" s="185" t="s">
        <v>223</v>
      </c>
      <c r="G26" s="185" t="s">
        <v>224</v>
      </c>
      <c r="H26" s="127">
        <v>1000</v>
      </c>
      <c r="I26" s="127">
        <v>1000</v>
      </c>
      <c r="J26" s="164"/>
      <c r="K26" s="164"/>
      <c r="L26" s="127">
        <v>1000</v>
      </c>
      <c r="M26" s="164"/>
      <c r="N26" s="177"/>
      <c r="O26" s="177"/>
      <c r="P26" s="177"/>
      <c r="Q26" s="127"/>
      <c r="R26" s="127"/>
      <c r="S26" s="127"/>
      <c r="T26" s="127"/>
      <c r="U26" s="127"/>
      <c r="V26" s="127"/>
      <c r="W26" s="127"/>
    </row>
    <row r="27" s="1" customFormat="1" ht="22.5" customHeight="1" spans="1:23">
      <c r="A27" s="185" t="s">
        <v>73</v>
      </c>
      <c r="B27" s="185" t="s">
        <v>217</v>
      </c>
      <c r="C27" s="185" t="s">
        <v>218</v>
      </c>
      <c r="D27" s="185" t="s">
        <v>90</v>
      </c>
      <c r="E27" s="185" t="s">
        <v>159</v>
      </c>
      <c r="F27" s="185" t="s">
        <v>225</v>
      </c>
      <c r="G27" s="185" t="s">
        <v>226</v>
      </c>
      <c r="H27" s="127">
        <v>700</v>
      </c>
      <c r="I27" s="127">
        <v>700</v>
      </c>
      <c r="J27" s="164"/>
      <c r="K27" s="164"/>
      <c r="L27" s="127">
        <v>700</v>
      </c>
      <c r="M27" s="164"/>
      <c r="N27" s="177"/>
      <c r="O27" s="177"/>
      <c r="P27" s="177"/>
      <c r="Q27" s="127"/>
      <c r="R27" s="127"/>
      <c r="S27" s="127"/>
      <c r="T27" s="127"/>
      <c r="U27" s="127"/>
      <c r="V27" s="127"/>
      <c r="W27" s="127"/>
    </row>
    <row r="28" s="1" customFormat="1" ht="22.5" customHeight="1" spans="1:23">
      <c r="A28" s="185" t="s">
        <v>73</v>
      </c>
      <c r="B28" s="185" t="s">
        <v>217</v>
      </c>
      <c r="C28" s="185" t="s">
        <v>218</v>
      </c>
      <c r="D28" s="185" t="s">
        <v>90</v>
      </c>
      <c r="E28" s="185" t="s">
        <v>159</v>
      </c>
      <c r="F28" s="185" t="s">
        <v>227</v>
      </c>
      <c r="G28" s="185" t="s">
        <v>228</v>
      </c>
      <c r="H28" s="127">
        <v>1200</v>
      </c>
      <c r="I28" s="127">
        <v>1200</v>
      </c>
      <c r="J28" s="164"/>
      <c r="K28" s="164"/>
      <c r="L28" s="127">
        <v>1200</v>
      </c>
      <c r="M28" s="164"/>
      <c r="N28" s="177"/>
      <c r="O28" s="177"/>
      <c r="P28" s="177"/>
      <c r="Q28" s="127"/>
      <c r="R28" s="127"/>
      <c r="S28" s="127"/>
      <c r="T28" s="127"/>
      <c r="U28" s="127"/>
      <c r="V28" s="127"/>
      <c r="W28" s="127"/>
    </row>
    <row r="29" s="1" customFormat="1" ht="22.5" customHeight="1" spans="1:23">
      <c r="A29" s="185" t="s">
        <v>73</v>
      </c>
      <c r="B29" s="185" t="s">
        <v>217</v>
      </c>
      <c r="C29" s="185" t="s">
        <v>218</v>
      </c>
      <c r="D29" s="185" t="s">
        <v>90</v>
      </c>
      <c r="E29" s="185" t="s">
        <v>159</v>
      </c>
      <c r="F29" s="185" t="s">
        <v>229</v>
      </c>
      <c r="G29" s="185" t="s">
        <v>230</v>
      </c>
      <c r="H29" s="127">
        <v>1000</v>
      </c>
      <c r="I29" s="127">
        <v>1000</v>
      </c>
      <c r="J29" s="164"/>
      <c r="K29" s="164"/>
      <c r="L29" s="127">
        <v>1000</v>
      </c>
      <c r="M29" s="164"/>
      <c r="N29" s="177"/>
      <c r="O29" s="177"/>
      <c r="P29" s="177"/>
      <c r="Q29" s="127"/>
      <c r="R29" s="127"/>
      <c r="S29" s="127"/>
      <c r="T29" s="127"/>
      <c r="U29" s="127"/>
      <c r="V29" s="127"/>
      <c r="W29" s="127"/>
    </row>
    <row r="30" s="1" customFormat="1" ht="22.5" customHeight="1" spans="1:23">
      <c r="A30" s="185" t="s">
        <v>73</v>
      </c>
      <c r="B30" s="185" t="s">
        <v>231</v>
      </c>
      <c r="C30" s="185" t="s">
        <v>232</v>
      </c>
      <c r="D30" s="185" t="s">
        <v>90</v>
      </c>
      <c r="E30" s="185" t="s">
        <v>159</v>
      </c>
      <c r="F30" s="185" t="s">
        <v>233</v>
      </c>
      <c r="G30" s="185" t="s">
        <v>234</v>
      </c>
      <c r="H30" s="127">
        <v>1200</v>
      </c>
      <c r="I30" s="127">
        <v>1200</v>
      </c>
      <c r="J30" s="164"/>
      <c r="K30" s="164"/>
      <c r="L30" s="127">
        <v>1200</v>
      </c>
      <c r="M30" s="164"/>
      <c r="N30" s="177"/>
      <c r="O30" s="177"/>
      <c r="P30" s="177"/>
      <c r="Q30" s="127"/>
      <c r="R30" s="127"/>
      <c r="S30" s="127"/>
      <c r="T30" s="127"/>
      <c r="U30" s="127"/>
      <c r="V30" s="127"/>
      <c r="W30" s="127"/>
    </row>
    <row r="31" s="1" customFormat="1" ht="22.5" customHeight="1" spans="1:23">
      <c r="A31" s="185" t="s">
        <v>73</v>
      </c>
      <c r="B31" s="185" t="s">
        <v>231</v>
      </c>
      <c r="C31" s="185" t="s">
        <v>232</v>
      </c>
      <c r="D31" s="185" t="s">
        <v>90</v>
      </c>
      <c r="E31" s="185" t="s">
        <v>159</v>
      </c>
      <c r="F31" s="185" t="s">
        <v>235</v>
      </c>
      <c r="G31" s="185" t="s">
        <v>236</v>
      </c>
      <c r="H31" s="127">
        <v>2400</v>
      </c>
      <c r="I31" s="127">
        <v>2400</v>
      </c>
      <c r="J31" s="164"/>
      <c r="K31" s="164"/>
      <c r="L31" s="127">
        <v>2400</v>
      </c>
      <c r="M31" s="164"/>
      <c r="N31" s="177"/>
      <c r="O31" s="177"/>
      <c r="P31" s="177"/>
      <c r="Q31" s="127"/>
      <c r="R31" s="127"/>
      <c r="S31" s="127"/>
      <c r="T31" s="127"/>
      <c r="U31" s="127"/>
      <c r="V31" s="127"/>
      <c r="W31" s="127"/>
    </row>
    <row r="32" s="1" customFormat="1" ht="22.5" customHeight="1" spans="1:23">
      <c r="A32" s="185" t="s">
        <v>73</v>
      </c>
      <c r="B32" s="185" t="s">
        <v>237</v>
      </c>
      <c r="C32" s="185" t="s">
        <v>238</v>
      </c>
      <c r="D32" s="185" t="s">
        <v>90</v>
      </c>
      <c r="E32" s="185" t="s">
        <v>159</v>
      </c>
      <c r="F32" s="185" t="s">
        <v>239</v>
      </c>
      <c r="G32" s="185" t="s">
        <v>238</v>
      </c>
      <c r="H32" s="127">
        <v>5562</v>
      </c>
      <c r="I32" s="127">
        <v>5562</v>
      </c>
      <c r="J32" s="164"/>
      <c r="K32" s="164"/>
      <c r="L32" s="127">
        <v>5562</v>
      </c>
      <c r="M32" s="164"/>
      <c r="N32" s="177"/>
      <c r="O32" s="177"/>
      <c r="P32" s="177"/>
      <c r="Q32" s="127"/>
      <c r="R32" s="127"/>
      <c r="S32" s="127"/>
      <c r="T32" s="127"/>
      <c r="U32" s="127"/>
      <c r="V32" s="127"/>
      <c r="W32" s="127"/>
    </row>
    <row r="33" s="1" customFormat="1" ht="22.5" customHeight="1" spans="1:23">
      <c r="A33" s="185" t="s">
        <v>73</v>
      </c>
      <c r="B33" s="185" t="s">
        <v>240</v>
      </c>
      <c r="C33" s="185" t="s">
        <v>241</v>
      </c>
      <c r="D33" s="185" t="s">
        <v>90</v>
      </c>
      <c r="E33" s="185" t="s">
        <v>159</v>
      </c>
      <c r="F33" s="185" t="s">
        <v>242</v>
      </c>
      <c r="G33" s="185" t="s">
        <v>243</v>
      </c>
      <c r="H33" s="127">
        <v>6000</v>
      </c>
      <c r="I33" s="127">
        <v>6000</v>
      </c>
      <c r="J33" s="164"/>
      <c r="K33" s="164"/>
      <c r="L33" s="127">
        <v>6000</v>
      </c>
      <c r="M33" s="164"/>
      <c r="N33" s="177"/>
      <c r="O33" s="177"/>
      <c r="P33" s="177"/>
      <c r="Q33" s="127"/>
      <c r="R33" s="127"/>
      <c r="S33" s="127"/>
      <c r="T33" s="127"/>
      <c r="U33" s="127"/>
      <c r="V33" s="127"/>
      <c r="W33" s="127"/>
    </row>
    <row r="34" s="1" customFormat="1" ht="22.5" customHeight="1" spans="1:23">
      <c r="A34" s="185" t="s">
        <v>73</v>
      </c>
      <c r="B34" s="185" t="s">
        <v>244</v>
      </c>
      <c r="C34" s="185" t="s">
        <v>245</v>
      </c>
      <c r="D34" s="185" t="s">
        <v>90</v>
      </c>
      <c r="E34" s="185" t="s">
        <v>159</v>
      </c>
      <c r="F34" s="185" t="s">
        <v>219</v>
      </c>
      <c r="G34" s="185" t="s">
        <v>220</v>
      </c>
      <c r="H34" s="127">
        <v>300</v>
      </c>
      <c r="I34" s="127">
        <v>300</v>
      </c>
      <c r="J34" s="164"/>
      <c r="K34" s="164"/>
      <c r="L34" s="127">
        <v>300</v>
      </c>
      <c r="M34" s="164"/>
      <c r="N34" s="177"/>
      <c r="O34" s="177"/>
      <c r="P34" s="177"/>
      <c r="Q34" s="127"/>
      <c r="R34" s="127"/>
      <c r="S34" s="127"/>
      <c r="T34" s="127"/>
      <c r="U34" s="127"/>
      <c r="V34" s="127"/>
      <c r="W34" s="127"/>
    </row>
    <row r="35" s="1" customFormat="1" ht="22.5" customHeight="1" spans="1:23">
      <c r="A35" s="185" t="s">
        <v>73</v>
      </c>
      <c r="B35" s="185" t="s">
        <v>246</v>
      </c>
      <c r="C35" s="185" t="s">
        <v>247</v>
      </c>
      <c r="D35" s="185" t="s">
        <v>90</v>
      </c>
      <c r="E35" s="185" t="s">
        <v>159</v>
      </c>
      <c r="F35" s="185" t="s">
        <v>248</v>
      </c>
      <c r="G35" s="185" t="s">
        <v>247</v>
      </c>
      <c r="H35" s="127">
        <v>25000</v>
      </c>
      <c r="I35" s="127">
        <v>25000</v>
      </c>
      <c r="J35" s="164"/>
      <c r="K35" s="164"/>
      <c r="L35" s="127">
        <v>25000</v>
      </c>
      <c r="M35" s="164"/>
      <c r="N35" s="177"/>
      <c r="O35" s="177"/>
      <c r="P35" s="177"/>
      <c r="Q35" s="127"/>
      <c r="R35" s="127"/>
      <c r="S35" s="127"/>
      <c r="T35" s="127"/>
      <c r="U35" s="127"/>
      <c r="V35" s="127"/>
      <c r="W35" s="127"/>
    </row>
    <row r="36" s="1" customFormat="1" ht="22.5" customHeight="1" spans="1:23">
      <c r="A36" s="185" t="s">
        <v>73</v>
      </c>
      <c r="B36" s="185" t="s">
        <v>249</v>
      </c>
      <c r="C36" s="185" t="s">
        <v>250</v>
      </c>
      <c r="D36" s="185" t="s">
        <v>96</v>
      </c>
      <c r="E36" s="185" t="s">
        <v>162</v>
      </c>
      <c r="F36" s="185" t="s">
        <v>242</v>
      </c>
      <c r="G36" s="185" t="s">
        <v>243</v>
      </c>
      <c r="H36" s="127">
        <v>7200</v>
      </c>
      <c r="I36" s="127">
        <v>7200</v>
      </c>
      <c r="J36" s="164"/>
      <c r="K36" s="164"/>
      <c r="L36" s="127">
        <v>7200</v>
      </c>
      <c r="M36" s="164"/>
      <c r="N36" s="177"/>
      <c r="O36" s="177"/>
      <c r="P36" s="177"/>
      <c r="Q36" s="127"/>
      <c r="R36" s="127"/>
      <c r="S36" s="127"/>
      <c r="T36" s="127"/>
      <c r="U36" s="127"/>
      <c r="V36" s="127"/>
      <c r="W36" s="127"/>
    </row>
    <row r="37" s="1" customFormat="1" ht="22.5" customHeight="1" spans="1:23">
      <c r="A37" s="170" t="s">
        <v>108</v>
      </c>
      <c r="B37" s="186"/>
      <c r="C37" s="186"/>
      <c r="D37" s="186"/>
      <c r="E37" s="186"/>
      <c r="F37" s="186"/>
      <c r="G37" s="188"/>
      <c r="H37" s="127">
        <v>1154234.35</v>
      </c>
      <c r="I37" s="127">
        <v>1154234.35</v>
      </c>
      <c r="J37" s="127"/>
      <c r="K37" s="69"/>
      <c r="L37" s="127">
        <v>1154234.35</v>
      </c>
      <c r="M37" s="69"/>
      <c r="N37" s="177"/>
      <c r="O37" s="177"/>
      <c r="P37" s="177"/>
      <c r="Q37" s="127"/>
      <c r="R37" s="127"/>
      <c r="S37" s="127"/>
      <c r="T37" s="127"/>
      <c r="U37" s="127"/>
      <c r="V37" s="127"/>
      <c r="W37" s="127"/>
    </row>
  </sheetData>
  <mergeCells count="30">
    <mergeCell ref="A2:W2"/>
    <mergeCell ref="A3:G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D20" sqref="D20"/>
    </sheetView>
  </sheetViews>
  <sheetFormatPr defaultColWidth="10.7083333333333" defaultRowHeight="14.25" customHeight="1"/>
  <cols>
    <col min="1" max="1" width="14.575" style="1" customWidth="1"/>
    <col min="2" max="2" width="15.7083333333333" style="1" customWidth="1"/>
    <col min="3" max="3" width="38.2833333333333" style="1" customWidth="1"/>
    <col min="4" max="4" width="27.85" style="1" customWidth="1"/>
    <col min="5" max="5" width="13" style="1" customWidth="1"/>
    <col min="6" max="6" width="20.7083333333333" style="1" customWidth="1"/>
    <col min="7" max="7" width="11.575" style="1" customWidth="1"/>
    <col min="8" max="8" width="20.7083333333333" style="1" customWidth="1"/>
    <col min="9" max="21" width="22.2833333333333" style="1" customWidth="1"/>
    <col min="22" max="23" width="22.575" style="1" customWidth="1"/>
    <col min="24" max="16384" width="10.7083333333333" style="1"/>
  </cols>
  <sheetData>
    <row r="1" s="1" customFormat="1" ht="13.5" customHeight="1" spans="2:23">
      <c r="B1" s="166"/>
      <c r="C1" s="1"/>
      <c r="D1" s="1"/>
      <c r="E1" s="2"/>
      <c r="F1" s="2"/>
      <c r="G1" s="2"/>
      <c r="H1" s="2"/>
      <c r="I1" s="19"/>
      <c r="J1" s="19"/>
      <c r="K1" s="19"/>
      <c r="L1" s="19"/>
      <c r="M1" s="19"/>
      <c r="N1" s="19"/>
      <c r="O1" s="19"/>
      <c r="P1" s="19"/>
      <c r="Q1" s="19"/>
      <c r="R1" s="1"/>
      <c r="S1" s="1"/>
      <c r="T1" s="1"/>
      <c r="U1" s="166"/>
      <c r="V1" s="1"/>
      <c r="W1" s="62" t="s">
        <v>251</v>
      </c>
    </row>
    <row r="2" s="1" customFormat="1" ht="41.25" customHeight="1" spans="1:23">
      <c r="A2" s="3" t="s">
        <v>252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="1" customFormat="1" ht="19.5" customHeight="1" spans="1:23">
      <c r="A3" s="5" t="str">
        <f>"单位名称："&amp;"迪庆藏族自治州农村电影工程发行放映管理站"</f>
        <v>单位名称：迪庆藏族自治州农村电影工程发行放映管理站</v>
      </c>
      <c r="B3" s="6"/>
      <c r="C3" s="6"/>
      <c r="D3" s="6"/>
      <c r="E3" s="6"/>
      <c r="F3" s="6"/>
      <c r="G3" s="6"/>
      <c r="H3" s="6"/>
      <c r="I3" s="21"/>
      <c r="J3" s="21"/>
      <c r="K3" s="21"/>
      <c r="L3" s="21"/>
      <c r="M3" s="21"/>
      <c r="N3" s="21"/>
      <c r="O3" s="21"/>
      <c r="P3" s="21"/>
      <c r="Q3" s="21"/>
      <c r="R3" s="1"/>
      <c r="S3" s="1"/>
      <c r="T3" s="1"/>
      <c r="U3" s="166"/>
      <c r="V3" s="1"/>
      <c r="W3" s="139" t="s">
        <v>171</v>
      </c>
    </row>
    <row r="4" s="1" customFormat="1" ht="21.75" customHeight="1" spans="1:23">
      <c r="A4" s="7" t="s">
        <v>253</v>
      </c>
      <c r="B4" s="8" t="s">
        <v>181</v>
      </c>
      <c r="C4" s="7" t="s">
        <v>182</v>
      </c>
      <c r="D4" s="7" t="s">
        <v>254</v>
      </c>
      <c r="E4" s="8" t="s">
        <v>183</v>
      </c>
      <c r="F4" s="8" t="s">
        <v>184</v>
      </c>
      <c r="G4" s="8" t="s">
        <v>185</v>
      </c>
      <c r="H4" s="8" t="s">
        <v>186</v>
      </c>
      <c r="I4" s="85" t="s">
        <v>59</v>
      </c>
      <c r="J4" s="23" t="s">
        <v>255</v>
      </c>
      <c r="K4" s="24"/>
      <c r="L4" s="24"/>
      <c r="M4" s="25"/>
      <c r="N4" s="23" t="s">
        <v>188</v>
      </c>
      <c r="O4" s="24"/>
      <c r="P4" s="25"/>
      <c r="Q4" s="8" t="s">
        <v>65</v>
      </c>
      <c r="R4" s="23" t="s">
        <v>79</v>
      </c>
      <c r="S4" s="24"/>
      <c r="T4" s="24"/>
      <c r="U4" s="24"/>
      <c r="V4" s="24"/>
      <c r="W4" s="25"/>
    </row>
    <row r="5" s="1" customFormat="1" ht="21.75" customHeight="1" spans="1:23">
      <c r="A5" s="9"/>
      <c r="B5" s="87"/>
      <c r="C5" s="9"/>
      <c r="D5" s="9"/>
      <c r="E5" s="10"/>
      <c r="F5" s="10"/>
      <c r="G5" s="10"/>
      <c r="H5" s="10"/>
      <c r="I5" s="87"/>
      <c r="J5" s="173" t="s">
        <v>62</v>
      </c>
      <c r="K5" s="174"/>
      <c r="L5" s="8" t="s">
        <v>63</v>
      </c>
      <c r="M5" s="8" t="s">
        <v>64</v>
      </c>
      <c r="N5" s="8" t="s">
        <v>62</v>
      </c>
      <c r="O5" s="8" t="s">
        <v>63</v>
      </c>
      <c r="P5" s="8" t="s">
        <v>64</v>
      </c>
      <c r="Q5" s="10"/>
      <c r="R5" s="8" t="s">
        <v>61</v>
      </c>
      <c r="S5" s="7" t="s">
        <v>72</v>
      </c>
      <c r="T5" s="7" t="s">
        <v>194</v>
      </c>
      <c r="U5" s="7" t="s">
        <v>68</v>
      </c>
      <c r="V5" s="7" t="s">
        <v>69</v>
      </c>
      <c r="W5" s="7" t="s">
        <v>70</v>
      </c>
    </row>
    <row r="6" s="1" customFormat="1" ht="21" customHeight="1" spans="1:23">
      <c r="A6" s="87"/>
      <c r="B6" s="87"/>
      <c r="C6" s="87"/>
      <c r="D6" s="87"/>
      <c r="E6" s="87"/>
      <c r="F6" s="87"/>
      <c r="G6" s="87"/>
      <c r="H6" s="87"/>
      <c r="I6" s="87"/>
      <c r="J6" s="175"/>
      <c r="K6" s="133"/>
      <c r="L6" s="87"/>
      <c r="M6" s="87"/>
      <c r="N6" s="87"/>
      <c r="O6" s="87"/>
      <c r="P6" s="87"/>
      <c r="Q6" s="87"/>
      <c r="R6" s="87"/>
      <c r="S6" s="178"/>
      <c r="T6" s="178"/>
      <c r="U6" s="178"/>
      <c r="V6" s="178"/>
      <c r="W6" s="178"/>
    </row>
    <row r="7" s="1" customFormat="1" ht="39.75" customHeight="1" spans="1:23">
      <c r="A7" s="11"/>
      <c r="B7" s="86"/>
      <c r="C7" s="11"/>
      <c r="D7" s="11"/>
      <c r="E7" s="12"/>
      <c r="F7" s="12"/>
      <c r="G7" s="12"/>
      <c r="H7" s="12"/>
      <c r="I7" s="86"/>
      <c r="J7" s="58" t="s">
        <v>61</v>
      </c>
      <c r="K7" s="58" t="s">
        <v>256</v>
      </c>
      <c r="L7" s="12"/>
      <c r="M7" s="12"/>
      <c r="N7" s="12"/>
      <c r="O7" s="12"/>
      <c r="P7" s="12"/>
      <c r="Q7" s="12"/>
      <c r="R7" s="12"/>
      <c r="S7" s="12"/>
      <c r="T7" s="12"/>
      <c r="U7" s="86"/>
      <c r="V7" s="12"/>
      <c r="W7" s="12"/>
    </row>
    <row r="8" s="1" customFormat="1" ht="19.5" customHeight="1" spans="1:23">
      <c r="A8" s="167">
        <v>1</v>
      </c>
      <c r="B8" s="167">
        <v>2</v>
      </c>
      <c r="C8" s="167">
        <v>3</v>
      </c>
      <c r="D8" s="167">
        <v>4</v>
      </c>
      <c r="E8" s="167">
        <v>5</v>
      </c>
      <c r="F8" s="167">
        <v>6</v>
      </c>
      <c r="G8" s="167">
        <v>7</v>
      </c>
      <c r="H8" s="167">
        <v>8</v>
      </c>
      <c r="I8" s="167">
        <v>9</v>
      </c>
      <c r="J8" s="167">
        <v>10</v>
      </c>
      <c r="K8" s="167">
        <v>11</v>
      </c>
      <c r="L8" s="167">
        <v>12</v>
      </c>
      <c r="M8" s="167">
        <v>13</v>
      </c>
      <c r="N8" s="167">
        <v>14</v>
      </c>
      <c r="O8" s="167">
        <v>15</v>
      </c>
      <c r="P8" s="167">
        <v>16</v>
      </c>
      <c r="Q8" s="167">
        <v>17</v>
      </c>
      <c r="R8" s="167">
        <v>18</v>
      </c>
      <c r="S8" s="167">
        <v>19</v>
      </c>
      <c r="T8" s="167">
        <v>20</v>
      </c>
      <c r="U8" s="167">
        <v>21</v>
      </c>
      <c r="V8" s="167">
        <v>22</v>
      </c>
      <c r="W8" s="167">
        <v>23</v>
      </c>
    </row>
    <row r="9" s="1" customFormat="1" ht="22.5" customHeight="1" spans="1:23">
      <c r="A9" s="168" t="s">
        <v>257</v>
      </c>
      <c r="B9" s="168"/>
      <c r="C9" s="168"/>
      <c r="D9" s="169"/>
      <c r="E9" s="169"/>
      <c r="F9" s="169"/>
      <c r="G9" s="169"/>
      <c r="H9" s="169"/>
      <c r="I9" s="27">
        <v>100000</v>
      </c>
      <c r="J9" s="27">
        <v>100000</v>
      </c>
      <c r="K9" s="27">
        <v>100000</v>
      </c>
      <c r="L9" s="27"/>
      <c r="M9" s="27"/>
      <c r="N9" s="177"/>
      <c r="O9" s="177"/>
      <c r="P9" s="177"/>
      <c r="Q9" s="27"/>
      <c r="R9" s="27"/>
      <c r="S9" s="27"/>
      <c r="T9" s="27"/>
      <c r="U9" s="127"/>
      <c r="V9" s="27"/>
      <c r="W9" s="27"/>
    </row>
    <row r="10" s="1" customFormat="1" ht="22.5" customHeight="1" spans="1:23">
      <c r="A10" s="169" t="s">
        <v>258</v>
      </c>
      <c r="B10" s="169" t="s">
        <v>259</v>
      </c>
      <c r="C10" s="14" t="s">
        <v>257</v>
      </c>
      <c r="D10" s="169" t="s">
        <v>73</v>
      </c>
      <c r="E10" s="169" t="s">
        <v>90</v>
      </c>
      <c r="F10" s="169" t="s">
        <v>159</v>
      </c>
      <c r="G10" s="169" t="s">
        <v>260</v>
      </c>
      <c r="H10" s="169" t="s">
        <v>261</v>
      </c>
      <c r="I10" s="27">
        <v>30000</v>
      </c>
      <c r="J10" s="27">
        <v>30000</v>
      </c>
      <c r="K10" s="27">
        <v>30000</v>
      </c>
      <c r="L10" s="27"/>
      <c r="M10" s="27"/>
      <c r="N10" s="177"/>
      <c r="O10" s="177"/>
      <c r="P10" s="177"/>
      <c r="Q10" s="27"/>
      <c r="R10" s="27"/>
      <c r="S10" s="27"/>
      <c r="T10" s="27"/>
      <c r="U10" s="127"/>
      <c r="V10" s="27"/>
      <c r="W10" s="27"/>
    </row>
    <row r="11" s="1" customFormat="1" ht="22.5" customHeight="1" spans="1:23">
      <c r="A11" s="169" t="s">
        <v>258</v>
      </c>
      <c r="B11" s="169" t="s">
        <v>259</v>
      </c>
      <c r="C11" s="14" t="s">
        <v>257</v>
      </c>
      <c r="D11" s="169" t="s">
        <v>73</v>
      </c>
      <c r="E11" s="169" t="s">
        <v>90</v>
      </c>
      <c r="F11" s="169" t="s">
        <v>159</v>
      </c>
      <c r="G11" s="169" t="s">
        <v>225</v>
      </c>
      <c r="H11" s="169" t="s">
        <v>226</v>
      </c>
      <c r="I11" s="27">
        <v>20000</v>
      </c>
      <c r="J11" s="27">
        <v>20000</v>
      </c>
      <c r="K11" s="27">
        <v>20000</v>
      </c>
      <c r="L11" s="27"/>
      <c r="M11" s="27"/>
      <c r="N11" s="177"/>
      <c r="O11" s="177"/>
      <c r="P11" s="177"/>
      <c r="Q11" s="27"/>
      <c r="R11" s="27"/>
      <c r="S11" s="27"/>
      <c r="T11" s="27"/>
      <c r="U11" s="127"/>
      <c r="V11" s="27"/>
      <c r="W11" s="27"/>
    </row>
    <row r="12" s="1" customFormat="1" ht="22.5" customHeight="1" spans="1:23">
      <c r="A12" s="169" t="s">
        <v>258</v>
      </c>
      <c r="B12" s="169" t="s">
        <v>259</v>
      </c>
      <c r="C12" s="14" t="s">
        <v>257</v>
      </c>
      <c r="D12" s="169" t="s">
        <v>73</v>
      </c>
      <c r="E12" s="169" t="s">
        <v>90</v>
      </c>
      <c r="F12" s="169" t="s">
        <v>159</v>
      </c>
      <c r="G12" s="169" t="s">
        <v>262</v>
      </c>
      <c r="H12" s="169" t="s">
        <v>263</v>
      </c>
      <c r="I12" s="27">
        <v>40200</v>
      </c>
      <c r="J12" s="27">
        <v>40200</v>
      </c>
      <c r="K12" s="27">
        <v>40200</v>
      </c>
      <c r="L12" s="27"/>
      <c r="M12" s="27"/>
      <c r="N12" s="177"/>
      <c r="O12" s="177"/>
      <c r="P12" s="177"/>
      <c r="Q12" s="27"/>
      <c r="R12" s="27"/>
      <c r="S12" s="27"/>
      <c r="T12" s="27"/>
      <c r="U12" s="127"/>
      <c r="V12" s="27"/>
      <c r="W12" s="27"/>
    </row>
    <row r="13" s="1" customFormat="1" ht="22.5" customHeight="1" spans="1:23">
      <c r="A13" s="169" t="s">
        <v>258</v>
      </c>
      <c r="B13" s="169" t="s">
        <v>259</v>
      </c>
      <c r="C13" s="14" t="s">
        <v>257</v>
      </c>
      <c r="D13" s="169" t="s">
        <v>73</v>
      </c>
      <c r="E13" s="169" t="s">
        <v>90</v>
      </c>
      <c r="F13" s="169" t="s">
        <v>159</v>
      </c>
      <c r="G13" s="169" t="s">
        <v>264</v>
      </c>
      <c r="H13" s="169" t="s">
        <v>265</v>
      </c>
      <c r="I13" s="27">
        <v>9800</v>
      </c>
      <c r="J13" s="27">
        <v>9800</v>
      </c>
      <c r="K13" s="27">
        <v>9800</v>
      </c>
      <c r="L13" s="27"/>
      <c r="M13" s="27"/>
      <c r="N13" s="177"/>
      <c r="O13" s="177"/>
      <c r="P13" s="177"/>
      <c r="Q13" s="27"/>
      <c r="R13" s="27"/>
      <c r="S13" s="27"/>
      <c r="T13" s="27"/>
      <c r="U13" s="127"/>
      <c r="V13" s="27"/>
      <c r="W13" s="27"/>
    </row>
    <row r="14" s="1" customFormat="1" ht="22.5" customHeight="1" spans="1:23">
      <c r="A14" s="170" t="s">
        <v>108</v>
      </c>
      <c r="B14" s="171"/>
      <c r="C14" s="171"/>
      <c r="D14" s="171"/>
      <c r="E14" s="171"/>
      <c r="F14" s="171"/>
      <c r="G14" s="171"/>
      <c r="H14" s="172"/>
      <c r="I14" s="27">
        <v>100000</v>
      </c>
      <c r="J14" s="27">
        <v>100000</v>
      </c>
      <c r="K14" s="176">
        <v>100000</v>
      </c>
      <c r="L14" s="27"/>
      <c r="M14" s="27"/>
      <c r="N14" s="177"/>
      <c r="O14" s="177"/>
      <c r="P14" s="177"/>
      <c r="Q14" s="27"/>
      <c r="R14" s="27"/>
      <c r="S14" s="27"/>
      <c r="T14" s="27"/>
      <c r="U14" s="179"/>
      <c r="V14" s="27"/>
      <c r="W14" s="27"/>
    </row>
  </sheetData>
  <mergeCells count="29">
    <mergeCell ref="A2:W2"/>
    <mergeCell ref="A3:H3"/>
    <mergeCell ref="J4:M4"/>
    <mergeCell ref="N4:P4"/>
    <mergeCell ref="R4:W4"/>
    <mergeCell ref="A9:C9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3"/>
  <sheetViews>
    <sheetView showZeros="0" workbookViewId="0">
      <selection activeCell="B7" sqref="B7"/>
    </sheetView>
  </sheetViews>
  <sheetFormatPr defaultColWidth="10.7083333333333" defaultRowHeight="12" customHeight="1"/>
  <cols>
    <col min="1" max="1" width="40" style="1" customWidth="1"/>
    <col min="2" max="2" width="56" style="1" customWidth="1"/>
    <col min="3" max="5" width="21.2833333333333" style="1" customWidth="1"/>
    <col min="6" max="6" width="14" style="1" customWidth="1"/>
    <col min="7" max="7" width="19.85" style="1" customWidth="1"/>
    <col min="8" max="9" width="14" style="1" customWidth="1"/>
    <col min="10" max="10" width="32.1416666666667" style="1" customWidth="1"/>
    <col min="11" max="16384" width="10.7083333333333" style="1"/>
  </cols>
  <sheetData>
    <row r="1" s="1" customFormat="1" ht="15" customHeight="1" spans="10:10">
      <c r="J1" s="128" t="s">
        <v>266</v>
      </c>
    </row>
    <row r="2" s="1" customFormat="1" ht="36.75" customHeight="1" spans="1:10">
      <c r="A2" s="3" t="s">
        <v>267</v>
      </c>
      <c r="B2" s="4"/>
      <c r="C2" s="4"/>
      <c r="D2" s="4"/>
      <c r="E2" s="4"/>
      <c r="F2" s="96"/>
      <c r="G2" s="4"/>
      <c r="H2" s="96"/>
      <c r="I2" s="96"/>
      <c r="J2" s="4"/>
    </row>
    <row r="3" s="1" customFormat="1" ht="17.25" customHeight="1" spans="1:2">
      <c r="A3" s="72" t="str">
        <f>"单位名称："&amp;"迪庆藏族自治州农村电影工程发行放映管理站"</f>
        <v>单位名称：迪庆藏族自治州农村电影工程发行放映管理站</v>
      </c>
      <c r="B3" s="73"/>
    </row>
    <row r="4" s="1" customFormat="1" ht="44.25" customHeight="1" spans="1:10">
      <c r="A4" s="58" t="s">
        <v>268</v>
      </c>
      <c r="B4" s="58" t="s">
        <v>269</v>
      </c>
      <c r="C4" s="58" t="s">
        <v>270</v>
      </c>
      <c r="D4" s="58" t="s">
        <v>271</v>
      </c>
      <c r="E4" s="58" t="s">
        <v>272</v>
      </c>
      <c r="F4" s="76" t="s">
        <v>273</v>
      </c>
      <c r="G4" s="58" t="s">
        <v>274</v>
      </c>
      <c r="H4" s="76" t="s">
        <v>275</v>
      </c>
      <c r="I4" s="76" t="s">
        <v>276</v>
      </c>
      <c r="J4" s="58" t="s">
        <v>277</v>
      </c>
    </row>
    <row r="5" s="1" customFormat="1" ht="19.5" customHeight="1" spans="1:10">
      <c r="A5" s="160">
        <v>1</v>
      </c>
      <c r="B5" s="160">
        <v>2</v>
      </c>
      <c r="C5" s="160">
        <v>3</v>
      </c>
      <c r="D5" s="160">
        <v>4</v>
      </c>
      <c r="E5" s="160">
        <v>5</v>
      </c>
      <c r="F5" s="160">
        <v>6</v>
      </c>
      <c r="G5" s="160">
        <v>7</v>
      </c>
      <c r="H5" s="160">
        <v>8</v>
      </c>
      <c r="I5" s="160">
        <v>9</v>
      </c>
      <c r="J5" s="160">
        <v>10</v>
      </c>
    </row>
    <row r="6" s="1" customFormat="1" ht="22.5" customHeight="1" spans="1:10">
      <c r="A6" s="161" t="s">
        <v>73</v>
      </c>
      <c r="B6" s="74"/>
      <c r="C6" s="74"/>
      <c r="D6" s="74"/>
      <c r="E6" s="161"/>
      <c r="F6" s="74"/>
      <c r="G6" s="161"/>
      <c r="H6" s="74"/>
      <c r="I6" s="74"/>
      <c r="J6" s="161"/>
    </row>
    <row r="7" s="1" customFormat="1" ht="22.5" customHeight="1" spans="1:10">
      <c r="A7" s="161" t="str">
        <f>"   "&amp;"放映工程补助经费"</f>
        <v>   放映工程补助经费</v>
      </c>
      <c r="B7" s="162" t="s">
        <v>278</v>
      </c>
      <c r="C7" s="163"/>
      <c r="D7" s="163"/>
      <c r="E7" s="163"/>
      <c r="F7" s="165"/>
      <c r="G7" s="163"/>
      <c r="H7" s="165"/>
      <c r="I7" s="165"/>
      <c r="J7" s="163"/>
    </row>
    <row r="8" s="1" customFormat="1" ht="22.5" customHeight="1" spans="1:10">
      <c r="A8" s="161"/>
      <c r="B8" s="162"/>
      <c r="C8" s="163" t="s">
        <v>279</v>
      </c>
      <c r="D8" s="163" t="s">
        <v>280</v>
      </c>
      <c r="E8" s="163" t="s">
        <v>281</v>
      </c>
      <c r="F8" s="165" t="s">
        <v>282</v>
      </c>
      <c r="G8" s="163" t="s">
        <v>283</v>
      </c>
      <c r="H8" s="165" t="s">
        <v>284</v>
      </c>
      <c r="I8" s="165" t="s">
        <v>285</v>
      </c>
      <c r="J8" s="163" t="s">
        <v>286</v>
      </c>
    </row>
    <row r="9" s="1" customFormat="1" ht="22.5" customHeight="1" spans="1:10">
      <c r="A9" s="164"/>
      <c r="B9" s="164"/>
      <c r="C9" s="163" t="s">
        <v>279</v>
      </c>
      <c r="D9" s="163" t="s">
        <v>280</v>
      </c>
      <c r="E9" s="163" t="s">
        <v>287</v>
      </c>
      <c r="F9" s="165" t="s">
        <v>282</v>
      </c>
      <c r="G9" s="163" t="s">
        <v>288</v>
      </c>
      <c r="H9" s="165" t="s">
        <v>289</v>
      </c>
      <c r="I9" s="165" t="s">
        <v>285</v>
      </c>
      <c r="J9" s="163" t="s">
        <v>290</v>
      </c>
    </row>
    <row r="10" s="1" customFormat="1" ht="22.5" customHeight="1" spans="1:10">
      <c r="A10" s="164"/>
      <c r="B10" s="164"/>
      <c r="C10" s="163" t="s">
        <v>279</v>
      </c>
      <c r="D10" s="163" t="s">
        <v>280</v>
      </c>
      <c r="E10" s="163" t="s">
        <v>291</v>
      </c>
      <c r="F10" s="165" t="s">
        <v>292</v>
      </c>
      <c r="G10" s="163" t="s">
        <v>293</v>
      </c>
      <c r="H10" s="165" t="s">
        <v>294</v>
      </c>
      <c r="I10" s="165" t="s">
        <v>285</v>
      </c>
      <c r="J10" s="163" t="s">
        <v>295</v>
      </c>
    </row>
    <row r="11" s="1" customFormat="1" ht="22.5" customHeight="1" spans="1:10">
      <c r="A11" s="164"/>
      <c r="B11" s="164"/>
      <c r="C11" s="163" t="s">
        <v>279</v>
      </c>
      <c r="D11" s="163" t="s">
        <v>296</v>
      </c>
      <c r="E11" s="163" t="s">
        <v>297</v>
      </c>
      <c r="F11" s="165" t="s">
        <v>292</v>
      </c>
      <c r="G11" s="163" t="s">
        <v>298</v>
      </c>
      <c r="H11" s="165" t="s">
        <v>299</v>
      </c>
      <c r="I11" s="165" t="s">
        <v>285</v>
      </c>
      <c r="J11" s="163" t="s">
        <v>300</v>
      </c>
    </row>
    <row r="12" s="1" customFormat="1" ht="22.5" customHeight="1" spans="1:10">
      <c r="A12" s="164"/>
      <c r="B12" s="164"/>
      <c r="C12" s="163" t="s">
        <v>301</v>
      </c>
      <c r="D12" s="163" t="s">
        <v>302</v>
      </c>
      <c r="E12" s="163" t="s">
        <v>303</v>
      </c>
      <c r="F12" s="165" t="s">
        <v>282</v>
      </c>
      <c r="G12" s="163" t="s">
        <v>304</v>
      </c>
      <c r="H12" s="165" t="s">
        <v>305</v>
      </c>
      <c r="I12" s="165" t="s">
        <v>285</v>
      </c>
      <c r="J12" s="163" t="s">
        <v>306</v>
      </c>
    </row>
    <row r="13" s="1" customFormat="1" ht="22.5" customHeight="1" spans="1:10">
      <c r="A13" s="164"/>
      <c r="B13" s="164"/>
      <c r="C13" s="163" t="s">
        <v>307</v>
      </c>
      <c r="D13" s="163" t="s">
        <v>308</v>
      </c>
      <c r="E13" s="163" t="s">
        <v>309</v>
      </c>
      <c r="F13" s="165" t="s">
        <v>282</v>
      </c>
      <c r="G13" s="163" t="s">
        <v>304</v>
      </c>
      <c r="H13" s="165" t="s">
        <v>305</v>
      </c>
      <c r="I13" s="165" t="s">
        <v>285</v>
      </c>
      <c r="J13" s="163" t="s">
        <v>310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2026-01-13T14:51:00Z</dcterms:created>
  <dcterms:modified xsi:type="dcterms:W3CDTF">2026-02-02T16:22:01Z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2052-11.8.2.12313</vt:lpwstr>
  </property>
</Properties>
</file>