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30" tabRatio="867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州对下转移支付预算表09-1" sheetId="13" r:id="rId13"/>
    <sheet name="州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<sst xmlns="http://schemas.openxmlformats.org/spreadsheetml/2006/main" count="732" uniqueCount="368">
  <si>
    <t>预算01-1表</t>
  </si>
  <si>
    <t>2025年财务收支预算总表部门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</si>
  <si>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</si>
  <si>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</si>
  <si>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</si>
  <si>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</si>
  <si>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</si>
  <si>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</si>
  <si>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</si>
  <si>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</si>
  <si>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</si>
  <si>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</si>
  <si>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</si>
  <si>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</si>
  <si>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</si>
  <si>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</si>
  <si>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</si>
  <si>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</si>
  <si>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</si>
  <si>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</si>
  <si>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</si>
  <si>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</si>
  <si>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</si>
  <si>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</si>
  <si>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</si>
  <si>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</si>
  <si>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</si>
  <si>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</si>
  <si>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</si>
  <si>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</si>
  <si>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</si>
  <si>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</si>
  <si>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</si>
  <si>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</si>
  <si>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</si>
  <si>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</si>
  <si>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</si>
  <si>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</si>
  <si>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</si>
  <si>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</si>
  <si>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</si>
  <si>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</si>
  <si>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</si>
  <si>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</si>
  <si>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</si>
  <si>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</si>
  <si>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</si>
  <si>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</si>
  <si>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</si>
  <si>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</si>
  <si>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</si>
  <si>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</si>
  <si>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</si>
  <si>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</si>
  <si>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</si>
  <si>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</si>
  <si>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</si>
  <si>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</si>
  <si>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</si>
  <si>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</si>
  <si>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</si>
  <si>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</si>
  <si>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</si>
  <si>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</si>
  <si>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</si>
  <si>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</si>
  <si>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</si>
  <si>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</si>
  <si>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</si>
  <si>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</si>
  <si>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</si>
  <si>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189004</t>
  </si>
  <si>
    <t>迪庆藏族自治州农村电影工程发行放映管理站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</si>
  <si>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</si>
  <si>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</si>
  <si>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</si>
  <si>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</si>
  <si>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</si>
  <si>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</si>
  <si>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</si>
  <si>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</si>
  <si>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</si>
  <si>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</si>
  <si>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</si>
  <si>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</si>
  <si>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</si>
  <si>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</si>
  <si>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</si>
  <si>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</si>
  <si>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>2019999</t>
  </si>
  <si>
    <t>207</t>
  </si>
  <si>
    <t>文化旅游体育与传媒支出</t>
  </si>
  <si>
    <t>20706</t>
  </si>
  <si>
    <t>2070607</t>
  </si>
  <si>
    <t>208</t>
  </si>
  <si>
    <t>社会保障和就业支出</t>
  </si>
  <si>
    <t>20805</t>
  </si>
  <si>
    <t>2080505</t>
  </si>
  <si>
    <t>2080506</t>
  </si>
  <si>
    <t>2080599</t>
  </si>
  <si>
    <t>210</t>
  </si>
  <si>
    <t>卫生健康支出</t>
  </si>
  <si>
    <t>21011</t>
  </si>
  <si>
    <t>2101101</t>
  </si>
  <si>
    <t>2101102</t>
  </si>
  <si>
    <t>2101103</t>
  </si>
  <si>
    <t>2101199</t>
  </si>
  <si>
    <t>221</t>
  </si>
  <si>
    <t>住房保障支出</t>
  </si>
  <si>
    <t>22102</t>
  </si>
  <si>
    <t>2210201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</si>
  <si>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</si>
  <si>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</si>
  <si>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</si>
  <si>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</si>
  <si>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</si>
  <si>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</si>
  <si>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</si>
  <si>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</si>
  <si>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</si>
  <si>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</si>
  <si>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</si>
  <si>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</si>
  <si>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</si>
  <si>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</si>
  <si>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</si>
  <si>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</si>
  <si>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</si>
  <si>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</si>
  <si>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</si>
  <si>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</si>
  <si>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</si>
  <si>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</si>
  <si>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</si>
  <si>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</si>
  <si>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</si>
  <si>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</si>
  <si>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</si>
  <si>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</si>
  <si>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</si>
  <si>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</si>
  <si>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</si>
  <si>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</si>
  <si>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</si>
  <si>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</si>
  <si>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</si>
  <si>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</si>
  <si>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</si>
  <si>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</si>
  <si>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</si>
  <si>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</si>
  <si>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</si>
  <si>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</si>
  <si>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</si>
  <si>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</si>
  <si>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</si>
  <si>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</si>
  <si>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</si>
  <si>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</si>
  <si>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</si>
  <si>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其他一般公共服务支出</t>
  </si>
  <si>
    <t>新闻出版电影</t>
  </si>
  <si>
    <t>电影</t>
  </si>
  <si>
    <t>行政事业单位养老支出</t>
  </si>
  <si>
    <t>机关事业单位基本养老保险缴费支出</t>
  </si>
  <si>
    <t>其他行政事业单位养老支出</t>
  </si>
  <si>
    <t>行政事业单位医疗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</si>
  <si>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</si>
  <si>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</si>
  <si>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</si>
  <si>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</si>
  <si>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</si>
  <si>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</si>
  <si>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</si>
  <si>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</si>
  <si>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</si>
  <si>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</si>
  <si>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</si>
  <si>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</si>
  <si>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</si>
  <si>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</si>
  <si>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</si>
  <si>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</si>
  <si>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</si>
  <si>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</si>
  <si>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</si>
  <si>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</si>
  <si>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</si>
  <si>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</si>
  <si>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</si>
  <si>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</si>
  <si>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</si>
  <si>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</si>
  <si>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</si>
  <si>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</si>
  <si>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</si>
  <si>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</si>
  <si>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</si>
  <si>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533400210000000017949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</si>
  <si>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</si>
  <si>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</si>
  <si>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</si>
  <si>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</si>
  <si>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</si>
  <si>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</si>
  <si>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</si>
  <si>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533400231100001406409</t>
  </si>
  <si>
    <t>事业人员规范后绩效奖</t>
  </si>
  <si>
    <t>533400210000000017950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</si>
  <si>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</si>
  <si>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</si>
  <si>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</si>
  <si>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</si>
  <si>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</si>
  <si>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</si>
  <si>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</si>
  <si>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</si>
  <si>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</si>
  <si>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533400210000000017951</t>
  </si>
  <si>
    <t>30113</t>
  </si>
  <si>
    <t>533400210000000017956</t>
  </si>
  <si>
    <t>一般公用经费</t>
  </si>
  <si>
    <t>30205</t>
  </si>
  <si>
    <t>水费</t>
  </si>
  <si>
    <t>30201</t>
  </si>
  <si>
    <t>办公费</t>
  </si>
  <si>
    <t>533400231100001406387</t>
  </si>
  <si>
    <t>办公取暖费</t>
  </si>
  <si>
    <t>30206</t>
  </si>
  <si>
    <t>电费</t>
  </si>
  <si>
    <t>30208</t>
  </si>
  <si>
    <t>取暖费</t>
  </si>
  <si>
    <t>533400210000000017955</t>
  </si>
  <si>
    <t>工会经费</t>
  </si>
  <si>
    <t>30228</t>
  </si>
  <si>
    <t>30229</t>
  </si>
  <si>
    <t>福利费</t>
  </si>
  <si>
    <t>533400241100002130849</t>
  </si>
  <si>
    <t>体检费</t>
  </si>
  <si>
    <t>533400210000000017953</t>
  </si>
  <si>
    <t>公务用车运行维护费</t>
  </si>
  <si>
    <t>30231</t>
  </si>
  <si>
    <t>30299</t>
  </si>
  <si>
    <t>其他商品和服务支出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</si>
  <si>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</si>
  <si>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</si>
  <si>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</si>
  <si>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</si>
  <si>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</si>
  <si>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</si>
  <si>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放映工程补助经费</t>
  </si>
  <si>
    <t>专项业务类</t>
  </si>
  <si>
    <t>533400210000000017974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</si>
  <si>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</si>
  <si>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</si>
  <si>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</si>
  <si>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</si>
  <si>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</si>
  <si>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</si>
  <si>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</si>
  <si>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</si>
  <si>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</si>
  <si>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</si>
  <si>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</si>
  <si>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</si>
  <si>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</si>
  <si>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</si>
  <si>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</si>
  <si>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</si>
  <si>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</si>
  <si>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</si>
  <si>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</si>
  <si>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</si>
  <si>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农村公益电影放映2160场，国家承认180个行政村，每个行政村一年放映12场，全年观众预计达到25万人次。2024年共订购科教片、故事片，民语片等农村公益放映数字电影节目共计56部，确保了正常放映，2024年利用建立的卫星监控平台做到了科学有效的监管，确保了所兑现的放映场次劳务经费的真实有效。  我州按乡（镇）划分了13个农村电影放映工程公益放映片区，每个乡（镇）行政村的公益放映场次任务都落实到了具体的放映队员，确保了行政村的公益放映覆盖率达100%。</t>
  </si>
  <si>
    <t>产出指标</t>
  </si>
  <si>
    <t>数量指标</t>
  </si>
  <si>
    <t>农村公益电影放映场次</t>
  </si>
  <si>
    <t>&gt;=</t>
  </si>
  <si>
    <t>2160</t>
  </si>
  <si>
    <t>场</t>
  </si>
  <si>
    <t>定性指标</t>
  </si>
  <si>
    <t>完成2160场公益放映任务</t>
  </si>
  <si>
    <t>观景观众数</t>
  </si>
  <si>
    <t>25</t>
  </si>
  <si>
    <t>万人次</t>
  </si>
  <si>
    <t>25万人次</t>
  </si>
  <si>
    <t>放映覆盖</t>
  </si>
  <si>
    <t>=</t>
  </si>
  <si>
    <t>180</t>
  </si>
  <si>
    <t>村</t>
  </si>
  <si>
    <t>行政村放映95%覆盖</t>
  </si>
  <si>
    <t>时效指标</t>
  </si>
  <si>
    <t>电影放映周期</t>
  </si>
  <si>
    <t>2023年1月1日—2023年12月31日</t>
  </si>
  <si>
    <t>年</t>
  </si>
  <si>
    <t>12个月</t>
  </si>
  <si>
    <t>成本指标</t>
  </si>
  <si>
    <t>社会成本指标</t>
  </si>
  <si>
    <t>&lt;=</t>
  </si>
  <si>
    <t>200</t>
  </si>
  <si>
    <t>元</t>
  </si>
  <si>
    <t>放映一场电影成本</t>
  </si>
  <si>
    <t>效益指标</t>
  </si>
  <si>
    <t>社会效益</t>
  </si>
  <si>
    <t>满足群众日益增长的文化需求</t>
  </si>
  <si>
    <t>90</t>
  </si>
  <si>
    <t>%</t>
  </si>
  <si>
    <t>年度订购节目部数不低于50部</t>
  </si>
  <si>
    <t>满意度指标</t>
  </si>
  <si>
    <t>服务对象满意度</t>
  </si>
  <si>
    <t>电影观众群众满意度</t>
  </si>
  <si>
    <t>年观众人次达25万</t>
  </si>
  <si>
    <t>预算06表</t>
  </si>
  <si>
    <t>2025年部门政府性基金预算支出预算表</t>
  </si>
  <si>
    <t>本年政府性基金预算支出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</si>
  <si>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</si>
  <si>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</si>
  <si>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</si>
  <si>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</si>
  <si>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</si>
  <si>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</si>
  <si>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</si>
  <si>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</si>
  <si>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</si>
  <si>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</si>
  <si>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</si>
  <si>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公车运行维护费</t>
  </si>
  <si>
    <t>C23120302 车辆加油、添加燃料服务</t>
  </si>
  <si>
    <t>C23120301 车辆维修和保养服务</t>
  </si>
  <si>
    <t>C1804010201 机动车保险服务</t>
  </si>
  <si>
    <t>办公经费</t>
  </si>
  <si>
    <t>A05040101 复印纸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</si>
  <si>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</si>
  <si>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</si>
  <si>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</si>
  <si>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</si>
  <si>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</si>
  <si>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2025年州对下转移支付预算表</t>
  </si>
  <si>
    <t>单位名称（项目）</t>
  </si>
  <si>
    <t>地区</t>
  </si>
  <si>
    <t>政府性基金</t>
  </si>
  <si>
    <t>开发区</t>
  </si>
  <si>
    <t>香格里拉市</t>
  </si>
  <si>
    <t>德钦县</t>
  </si>
  <si>
    <t>维西县</t>
  </si>
  <si>
    <t>预算09-2表</t>
  </si>
  <si>
    <t>2025年州对下转移支付绩效目标表</t>
  </si>
  <si>
    <t/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</si>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</sst>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;\-#,##0;;@"/>
    <numFmt numFmtId="177" formatCode="yyyy/mm/dd\ hh:mm:ss"/>
    <numFmt numFmtId="178" formatCode="#,##0.00;\-#,##0.00;;@"/>
    <numFmt numFmtId="179" formatCode="hh:mm:ss"/>
    <numFmt numFmtId="180" formatCode="yyyy/mm/dd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22"/>
      <color rgb="FF000000"/>
      <name val="方正小标宋简体"/>
      <charset val="134"/>
    </font>
    <font>
      <sz val="10"/>
      <color theme="1"/>
      <name val="宋体"/>
      <charset val="134"/>
    </font>
    <font>
      <b/>
      <sz val="23"/>
      <color theme="1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Microsoft Sans Serif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Arial"/>
      <charset val="134"/>
    </font>
    <font>
      <sz val="28"/>
      <color rgb="FF000000"/>
      <name val="宋体"/>
      <charset val="134"/>
    </font>
    <font>
      <sz val="10"/>
      <color theme="1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6" fillId="0" borderId="7">
      <alignment horizontal="right" vertical="center"/>
    </xf>
    <xf numFmtId="0" fontId="25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6" fillId="0" borderId="7">
      <alignment horizontal="right"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9" borderId="18" applyNumberFormat="0" applyAlignment="0" applyProtection="0">
      <alignment vertical="center"/>
    </xf>
    <xf numFmtId="0" fontId="40" fillId="19" borderId="15" applyNumberFormat="0" applyAlignment="0" applyProtection="0">
      <alignment vertical="center"/>
    </xf>
    <xf numFmtId="0" fontId="36" fillId="20" borderId="19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10" fontId="26" fillId="0" borderId="7">
      <alignment horizontal="right" vertical="center"/>
    </xf>
    <xf numFmtId="0" fontId="25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78" fontId="26" fillId="0" borderId="7">
      <alignment horizontal="right" vertical="center"/>
    </xf>
    <xf numFmtId="49" fontId="26" fillId="0" borderId="7">
      <alignment horizontal="left" vertical="center" wrapText="1"/>
    </xf>
    <xf numFmtId="178" fontId="26" fillId="0" borderId="7">
      <alignment horizontal="right" vertical="center"/>
    </xf>
    <xf numFmtId="179" fontId="26" fillId="0" borderId="7">
      <alignment horizontal="right" vertical="center"/>
    </xf>
    <xf numFmtId="176" fontId="26" fillId="0" borderId="7">
      <alignment horizontal="right" vertical="center"/>
    </xf>
  </cellStyleXfs>
  <cellXfs count="27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alignment horizontal="right" wrapText="1"/>
    </xf>
    <xf numFmtId="0" fontId="8" fillId="0" borderId="0" xfId="0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</xf>
    <xf numFmtId="4" fontId="5" fillId="0" borderId="7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right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/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  <protection locked="0"/>
    </xf>
    <xf numFmtId="49" fontId="11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top"/>
      <protection locked="0"/>
    </xf>
    <xf numFmtId="49" fontId="5" fillId="0" borderId="7" xfId="53" applyFont="1">
      <alignment horizontal="left" vertical="center" wrapText="1"/>
    </xf>
    <xf numFmtId="0" fontId="8" fillId="0" borderId="0" xfId="0" applyFont="1" applyFill="1" applyAlignment="1" applyProtection="1">
      <alignment vertical="top"/>
    </xf>
    <xf numFmtId="49" fontId="1" fillId="0" borderId="0" xfId="0" applyNumberFormat="1" applyFont="1" applyFill="1" applyAlignment="1" applyProtection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3" fontId="8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178" fontId="5" fillId="0" borderId="7" xfId="54" applyFont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" fontId="8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Alignment="1" applyProtection="1"/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7" xfId="0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4" fontId="17" fillId="0" borderId="7" xfId="0" applyNumberFormat="1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top"/>
    </xf>
    <xf numFmtId="0" fontId="19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/>
    <xf numFmtId="0" fontId="21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4" fontId="3" fillId="0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center" vertical="top"/>
    </xf>
    <xf numFmtId="0" fontId="23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right" vertical="center"/>
      <protection locked="0"/>
    </xf>
    <xf numFmtId="0" fontId="8" fillId="0" borderId="7" xfId="0" applyFont="1" applyFill="1" applyBorder="1" applyAlignment="1" applyProtection="1"/>
    <xf numFmtId="0" fontId="17" fillId="0" borderId="6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right" vertical="center"/>
    </xf>
    <xf numFmtId="4" fontId="17" fillId="0" borderId="12" xfId="0" applyNumberFormat="1" applyFont="1" applyFill="1" applyBorder="1" applyAlignment="1" applyProtection="1">
      <alignment horizontal="right" vertical="center"/>
    </xf>
    <xf numFmtId="4" fontId="17" fillId="0" borderId="7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4" fontId="17" fillId="0" borderId="12" xfId="0" applyNumberFormat="1" applyFont="1" applyFill="1" applyBorder="1" applyAlignment="1" applyProtection="1">
      <alignment horizontal="right" vertical="center"/>
      <protection locked="0"/>
    </xf>
    <xf numFmtId="4" fontId="17" fillId="0" borderId="7" xfId="0" applyNumberFormat="1" applyFont="1" applyFill="1" applyBorder="1" applyAlignment="1" applyProtection="1">
      <alignment horizontal="righ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10.7083333333333" defaultRowHeight="12" customHeight="1" outlineLevelCol="3"/>
  <cols>
    <col min="1" max="1" width="37.1416666666667" style="37" customWidth="1"/>
    <col min="2" max="2" width="41.575" style="37" customWidth="1"/>
    <col min="3" max="3" width="42.7083333333333" style="37" customWidth="1"/>
    <col min="4" max="4" width="39.575" style="37" customWidth="1"/>
    <col min="5" max="16384" width="10.7083333333333" style="37"/>
  </cols>
  <sheetData>
    <row r="1" s="37" customFormat="1" ht="19.5" customHeight="1" spans="4:4">
      <c r="D1" s="133" t="s">
        <v>0</v>
      </c>
    </row>
    <row r="2" s="37" customFormat="1" ht="36" customHeight="1" spans="1:4">
      <c r="A2" s="59" t="s">
        <v>1</v>
      </c>
      <c r="B2" s="262"/>
      <c r="C2" s="262"/>
      <c r="D2" s="262"/>
    </row>
    <row r="3" s="37" customFormat="1" ht="24" customHeight="1" spans="1:4">
      <c r="A3" s="41" t="str">
        <f>"单位名称："&amp;"迪庆藏族自治州农村电影工程发行放映管理站"</f>
        <v>单位名称：迪庆藏族自治州农村电影工程发行放映管理站</v>
      </c>
      <c r="B3" s="263"/>
      <c r="C3" s="263"/>
      <c r="D3" s="38" t="s">
        <v>2</v>
      </c>
    </row>
    <row r="4" s="37" customFormat="1" ht="19.5" customHeight="1" spans="1:4">
      <c r="A4" s="78" t="s">
        <v>3</v>
      </c>
      <c r="B4" s="80"/>
      <c r="C4" s="78" t="s">
        <v>4</v>
      </c>
      <c r="D4" s="80"/>
    </row>
    <row r="5" s="37" customFormat="1" ht="19.5" customHeight="1" spans="1:4">
      <c r="A5" s="77" t="s">
        <v>5</v>
      </c>
      <c r="B5" s="77" t="s">
        <v>6</v>
      </c>
      <c r="C5" s="77" t="s">
        <v>7</v>
      </c>
      <c r="D5" s="77" t="s">
        <v>6</v>
      </c>
    </row>
    <row r="6" s="37" customFormat="1" ht="19.5" customHeight="1" spans="1:4">
      <c r="A6" s="83"/>
      <c r="B6" s="83"/>
      <c r="C6" s="83"/>
      <c r="D6" s="83"/>
    </row>
    <row r="7" s="37" customFormat="1" ht="22.5" customHeight="1" spans="1:4">
      <c r="A7" s="229" t="s">
        <v>8</v>
      </c>
      <c r="B7" s="179">
        <v>1095170.67</v>
      </c>
      <c r="C7" s="229" t="s">
        <v>9</v>
      </c>
      <c r="D7" s="179">
        <v>5400</v>
      </c>
    </row>
    <row r="8" s="37" customFormat="1" ht="22.5" customHeight="1" spans="1:4">
      <c r="A8" s="229" t="s">
        <v>10</v>
      </c>
      <c r="B8" s="179"/>
      <c r="C8" s="229" t="s">
        <v>11</v>
      </c>
      <c r="D8" s="179"/>
    </row>
    <row r="9" s="37" customFormat="1" ht="22.5" customHeight="1" spans="1:4">
      <c r="A9" s="229" t="s">
        <v>12</v>
      </c>
      <c r="B9" s="179"/>
      <c r="C9" s="229" t="s">
        <v>13</v>
      </c>
      <c r="D9" s="179"/>
    </row>
    <row r="10" s="37" customFormat="1" ht="22.5" customHeight="1" spans="1:4">
      <c r="A10" s="229" t="s">
        <v>14</v>
      </c>
      <c r="B10" s="125"/>
      <c r="C10" s="229" t="s">
        <v>15</v>
      </c>
      <c r="D10" s="179"/>
    </row>
    <row r="11" s="37" customFormat="1" ht="22.5" customHeight="1" spans="1:4">
      <c r="A11" s="229" t="s">
        <v>16</v>
      </c>
      <c r="B11" s="179"/>
      <c r="C11" s="225" t="s">
        <v>17</v>
      </c>
      <c r="D11" s="125"/>
    </row>
    <row r="12" s="37" customFormat="1" ht="22.5" customHeight="1" spans="1:4">
      <c r="A12" s="229" t="s">
        <v>18</v>
      </c>
      <c r="B12" s="125"/>
      <c r="C12" s="225" t="s">
        <v>19</v>
      </c>
      <c r="D12" s="125"/>
    </row>
    <row r="13" s="37" customFormat="1" ht="22.5" customHeight="1" spans="1:4">
      <c r="A13" s="229" t="s">
        <v>20</v>
      </c>
      <c r="B13" s="125"/>
      <c r="C13" s="225" t="s">
        <v>21</v>
      </c>
      <c r="D13" s="125">
        <v>812476.94</v>
      </c>
    </row>
    <row r="14" s="37" customFormat="1" ht="22.5" customHeight="1" spans="1:4">
      <c r="A14" s="229" t="s">
        <v>22</v>
      </c>
      <c r="B14" s="125"/>
      <c r="C14" s="225" t="s">
        <v>23</v>
      </c>
      <c r="D14" s="125">
        <v>97380.48</v>
      </c>
    </row>
    <row r="15" s="37" customFormat="1" ht="22.5" customHeight="1" spans="1:4">
      <c r="A15" s="264" t="s">
        <v>24</v>
      </c>
      <c r="B15" s="125"/>
      <c r="C15" s="225" t="s">
        <v>25</v>
      </c>
      <c r="D15" s="125">
        <v>107117.89</v>
      </c>
    </row>
    <row r="16" s="37" customFormat="1" ht="22.5" customHeight="1" spans="1:4">
      <c r="A16" s="264" t="s">
        <v>26</v>
      </c>
      <c r="B16" s="265"/>
      <c r="C16" s="225" t="s">
        <v>27</v>
      </c>
      <c r="D16" s="125"/>
    </row>
    <row r="17" s="37" customFormat="1" ht="22.5" customHeight="1" spans="1:4">
      <c r="A17" s="266"/>
      <c r="B17" s="267"/>
      <c r="C17" s="225" t="s">
        <v>28</v>
      </c>
      <c r="D17" s="125"/>
    </row>
    <row r="18" s="37" customFormat="1" ht="22.5" customHeight="1" spans="1:4">
      <c r="A18" s="268"/>
      <c r="B18" s="268"/>
      <c r="C18" s="225" t="s">
        <v>29</v>
      </c>
      <c r="D18" s="125"/>
    </row>
    <row r="19" s="37" customFormat="1" ht="22.5" customHeight="1" spans="1:4">
      <c r="A19" s="268"/>
      <c r="B19" s="268"/>
      <c r="C19" s="225" t="s">
        <v>30</v>
      </c>
      <c r="D19" s="125"/>
    </row>
    <row r="20" s="37" customFormat="1" ht="22.5" customHeight="1" spans="1:4">
      <c r="A20" s="268"/>
      <c r="B20" s="268"/>
      <c r="C20" s="225" t="s">
        <v>31</v>
      </c>
      <c r="D20" s="125"/>
    </row>
    <row r="21" s="37" customFormat="1" ht="22.5" customHeight="1" spans="1:4">
      <c r="A21" s="268"/>
      <c r="B21" s="268"/>
      <c r="C21" s="225" t="s">
        <v>32</v>
      </c>
      <c r="D21" s="125"/>
    </row>
    <row r="22" s="37" customFormat="1" ht="22.5" customHeight="1" spans="1:4">
      <c r="A22" s="268"/>
      <c r="B22" s="268"/>
      <c r="C22" s="225" t="s">
        <v>33</v>
      </c>
      <c r="D22" s="125"/>
    </row>
    <row r="23" s="37" customFormat="1" ht="22.5" customHeight="1" spans="1:4">
      <c r="A23" s="268"/>
      <c r="B23" s="268"/>
      <c r="C23" s="225" t="s">
        <v>34</v>
      </c>
      <c r="D23" s="125"/>
    </row>
    <row r="24" s="37" customFormat="1" ht="22.5" customHeight="1" spans="1:4">
      <c r="A24" s="268"/>
      <c r="B24" s="268"/>
      <c r="C24" s="225" t="s">
        <v>35</v>
      </c>
      <c r="D24" s="125"/>
    </row>
    <row r="25" s="37" customFormat="1" ht="22.5" customHeight="1" spans="1:4">
      <c r="A25" s="268"/>
      <c r="B25" s="268"/>
      <c r="C25" s="225" t="s">
        <v>36</v>
      </c>
      <c r="D25" s="125">
        <v>72795.36</v>
      </c>
    </row>
    <row r="26" s="37" customFormat="1" ht="22.5" customHeight="1" spans="1:4">
      <c r="A26" s="268"/>
      <c r="B26" s="268"/>
      <c r="C26" s="225" t="s">
        <v>37</v>
      </c>
      <c r="D26" s="125"/>
    </row>
    <row r="27" s="37" customFormat="1" ht="22.5" customHeight="1" spans="1:4">
      <c r="A27" s="268"/>
      <c r="B27" s="268"/>
      <c r="C27" s="225" t="s">
        <v>38</v>
      </c>
      <c r="D27" s="125"/>
    </row>
    <row r="28" s="37" customFormat="1" ht="22.5" customHeight="1" spans="1:4">
      <c r="A28" s="268"/>
      <c r="B28" s="268"/>
      <c r="C28" s="225" t="s">
        <v>39</v>
      </c>
      <c r="D28" s="125"/>
    </row>
    <row r="29" s="37" customFormat="1" ht="22.5" customHeight="1" spans="1:4">
      <c r="A29" s="268"/>
      <c r="B29" s="268"/>
      <c r="C29" s="225" t="s">
        <v>40</v>
      </c>
      <c r="D29" s="125"/>
    </row>
    <row r="30" s="37" customFormat="1" ht="22.5" customHeight="1" spans="1:4">
      <c r="A30" s="269"/>
      <c r="B30" s="270"/>
      <c r="C30" s="225" t="s">
        <v>41</v>
      </c>
      <c r="D30" s="125"/>
    </row>
    <row r="31" s="37" customFormat="1" ht="22.5" customHeight="1" spans="1:4">
      <c r="A31" s="269"/>
      <c r="B31" s="270"/>
      <c r="C31" s="225" t="s">
        <v>42</v>
      </c>
      <c r="D31" s="125"/>
    </row>
    <row r="32" s="37" customFormat="1" ht="22.5" customHeight="1" spans="1:4">
      <c r="A32" s="269"/>
      <c r="B32" s="270"/>
      <c r="C32" s="225" t="s">
        <v>43</v>
      </c>
      <c r="D32" s="125"/>
    </row>
    <row r="33" s="37" customFormat="1" ht="22.5" customHeight="1" spans="1:4">
      <c r="A33" s="269" t="s">
        <v>44</v>
      </c>
      <c r="B33" s="271">
        <v>1095170.67</v>
      </c>
      <c r="C33" s="230" t="s">
        <v>45</v>
      </c>
      <c r="D33" s="272">
        <v>1095170.67</v>
      </c>
    </row>
    <row r="34" s="37" customFormat="1" ht="22.5" customHeight="1" spans="1:4">
      <c r="A34" s="264" t="s">
        <v>46</v>
      </c>
      <c r="B34" s="176"/>
      <c r="C34" s="229" t="s">
        <v>47</v>
      </c>
      <c r="D34" s="54"/>
    </row>
    <row r="35" s="37" customFormat="1" ht="22.5" customHeight="1" spans="1:4">
      <c r="A35" s="264" t="s">
        <v>48</v>
      </c>
      <c r="B35" s="176"/>
      <c r="C35" s="229" t="s">
        <v>48</v>
      </c>
      <c r="D35" s="53"/>
    </row>
    <row r="36" s="37" customFormat="1" ht="22.5" customHeight="1" spans="1:4">
      <c r="A36" s="264" t="s">
        <v>49</v>
      </c>
      <c r="B36" s="273"/>
      <c r="C36" s="229" t="s">
        <v>50</v>
      </c>
      <c r="D36" s="54"/>
    </row>
    <row r="37" s="37" customFormat="1" ht="22.5" customHeight="1" spans="1:4">
      <c r="A37" s="274" t="s">
        <v>51</v>
      </c>
      <c r="B37" s="275">
        <v>1095170.67</v>
      </c>
      <c r="C37" s="230" t="s">
        <v>52</v>
      </c>
      <c r="D37" s="276">
        <v>1095170.67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2" sqref="A2:F2"/>
    </sheetView>
  </sheetViews>
  <sheetFormatPr defaultColWidth="10.7083333333333" defaultRowHeight="14.25" customHeight="1" outlineLevelCol="5"/>
  <cols>
    <col min="1" max="1" width="37.575" style="37" customWidth="1"/>
    <col min="2" max="2" width="19.7083333333333" style="37" customWidth="1"/>
    <col min="3" max="3" width="37.575" style="37" customWidth="1"/>
    <col min="4" max="6" width="33.2833333333333" style="37" customWidth="1"/>
    <col min="7" max="16384" width="10.7083333333333" style="37"/>
  </cols>
  <sheetData>
    <row r="1" s="37" customFormat="1" ht="15.75" customHeight="1" spans="1:6">
      <c r="A1" s="134">
        <v>1</v>
      </c>
      <c r="B1" s="135">
        <v>0</v>
      </c>
      <c r="C1" s="134">
        <v>1</v>
      </c>
      <c r="D1" s="136"/>
      <c r="E1" s="136"/>
      <c r="F1" s="133" t="s">
        <v>312</v>
      </c>
    </row>
    <row r="2" s="37" customFormat="1" ht="36.75" customHeight="1" spans="1:6">
      <c r="A2" s="137" t="s">
        <v>313</v>
      </c>
      <c r="B2" s="138"/>
      <c r="C2" s="139"/>
      <c r="D2" s="140"/>
      <c r="E2" s="140"/>
      <c r="F2" s="140"/>
    </row>
    <row r="3" s="37" customFormat="1" ht="13.5" customHeight="1" spans="1:6">
      <c r="A3" s="141" t="str">
        <f>"单位名称："&amp;"迪庆藏族自治州农村电影工程发行放映管理站"</f>
        <v>单位名称：迪庆藏族自治州农村电影工程发行放映管理站</v>
      </c>
      <c r="B3" s="141"/>
      <c r="C3" s="134"/>
      <c r="D3" s="136"/>
      <c r="E3" s="136"/>
      <c r="F3" s="133" t="s">
        <v>2</v>
      </c>
    </row>
    <row r="4" s="37" customFormat="1" ht="19.5" customHeight="1" spans="1:6">
      <c r="A4" s="142" t="s">
        <v>183</v>
      </c>
      <c r="B4" s="143" t="s">
        <v>75</v>
      </c>
      <c r="C4" s="144" t="s">
        <v>76</v>
      </c>
      <c r="D4" s="79" t="s">
        <v>314</v>
      </c>
      <c r="E4" s="79"/>
      <c r="F4" s="80"/>
    </row>
    <row r="5" s="37" customFormat="1" ht="18.75" customHeight="1" spans="1:6">
      <c r="A5" s="145"/>
      <c r="B5" s="146"/>
      <c r="C5" s="128"/>
      <c r="D5" s="127" t="s">
        <v>57</v>
      </c>
      <c r="E5" s="127" t="s">
        <v>79</v>
      </c>
      <c r="F5" s="127" t="s">
        <v>80</v>
      </c>
    </row>
    <row r="6" s="37" customFormat="1" ht="18.75" customHeight="1" spans="1:6">
      <c r="A6" s="145">
        <v>1</v>
      </c>
      <c r="B6" s="147" t="s">
        <v>155</v>
      </c>
      <c r="C6" s="128">
        <v>3</v>
      </c>
      <c r="D6" s="127">
        <v>4</v>
      </c>
      <c r="E6" s="127">
        <v>5</v>
      </c>
      <c r="F6" s="127">
        <v>6</v>
      </c>
    </row>
    <row r="7" s="37" customFormat="1" ht="22.5" customHeight="1" spans="1:6">
      <c r="A7" s="148"/>
      <c r="B7" s="109"/>
      <c r="C7" s="109"/>
      <c r="D7" s="110"/>
      <c r="E7" s="149"/>
      <c r="F7" s="149"/>
    </row>
    <row r="8" s="37" customFormat="1" ht="22.5" customHeight="1" spans="1:6">
      <c r="A8" s="148"/>
      <c r="B8" s="109"/>
      <c r="C8" s="109"/>
      <c r="D8" s="110"/>
      <c r="E8" s="149"/>
      <c r="F8" s="149"/>
    </row>
    <row r="9" s="37" customFormat="1" ht="22.5" customHeight="1" spans="1:6">
      <c r="A9" s="150" t="s">
        <v>111</v>
      </c>
      <c r="B9" s="151"/>
      <c r="C9" s="152"/>
      <c r="D9" s="153"/>
      <c r="E9" s="154"/>
      <c r="F9" s="154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2" sqref="A2:Q2"/>
    </sheetView>
  </sheetViews>
  <sheetFormatPr defaultColWidth="10.7083333333333" defaultRowHeight="14.25" customHeight="1"/>
  <cols>
    <col min="1" max="1" width="45.7083333333333" style="37" customWidth="1"/>
    <col min="2" max="2" width="25.2833333333333" style="37" customWidth="1"/>
    <col min="3" max="3" width="41.1416666666667" style="37" customWidth="1"/>
    <col min="4" max="4" width="9" style="37" customWidth="1"/>
    <col min="5" max="5" width="12" style="37" customWidth="1"/>
    <col min="6" max="17" width="19.2833333333333" style="37" customWidth="1"/>
    <col min="18" max="16384" width="10.7083333333333" style="37"/>
  </cols>
  <sheetData>
    <row r="1" s="37" customFormat="1" ht="15.75" customHeight="1" spans="1:17">
      <c r="A1" s="69"/>
      <c r="B1" s="69"/>
      <c r="C1" s="69"/>
      <c r="D1" s="69"/>
      <c r="E1" s="69"/>
      <c r="F1" s="69"/>
      <c r="G1" s="69"/>
      <c r="H1" s="69"/>
      <c r="I1" s="69"/>
      <c r="J1" s="69"/>
      <c r="K1" s="37"/>
      <c r="L1" s="37"/>
      <c r="M1" s="37"/>
      <c r="N1" s="37"/>
      <c r="O1" s="68"/>
      <c r="P1" s="68"/>
      <c r="Q1" s="38" t="s">
        <v>315</v>
      </c>
    </row>
    <row r="2" s="37" customFormat="1" ht="35.25" customHeight="1" spans="1:17">
      <c r="A2" s="39" t="s">
        <v>316</v>
      </c>
      <c r="B2" s="40"/>
      <c r="C2" s="40"/>
      <c r="D2" s="40"/>
      <c r="E2" s="40"/>
      <c r="F2" s="40"/>
      <c r="G2" s="40"/>
      <c r="H2" s="40"/>
      <c r="I2" s="40"/>
      <c r="J2" s="40"/>
      <c r="K2" s="72"/>
      <c r="L2" s="40"/>
      <c r="M2" s="40"/>
      <c r="N2" s="40"/>
      <c r="O2" s="72"/>
      <c r="P2" s="72"/>
      <c r="Q2" s="40"/>
    </row>
    <row r="3" s="37" customFormat="1" ht="18.75" customHeight="1" spans="1:17">
      <c r="A3" s="41" t="str">
        <f>"单位名称："&amp;"迪庆藏族自治州农村电影工程发行放映管理站"</f>
        <v>单位名称：迪庆藏族自治州农村电影工程发行放映管理站</v>
      </c>
      <c r="B3" s="126"/>
      <c r="C3" s="126"/>
      <c r="D3" s="126"/>
      <c r="E3" s="126"/>
      <c r="F3" s="126"/>
      <c r="G3" s="126"/>
      <c r="H3" s="126"/>
      <c r="I3" s="126"/>
      <c r="J3" s="126"/>
      <c r="K3" s="37"/>
      <c r="L3" s="37"/>
      <c r="M3" s="37"/>
      <c r="N3" s="37"/>
      <c r="O3" s="117"/>
      <c r="P3" s="117"/>
      <c r="Q3" s="133" t="s">
        <v>174</v>
      </c>
    </row>
    <row r="4" s="37" customFormat="1" ht="15.75" customHeight="1" spans="1:17">
      <c r="A4" s="45" t="s">
        <v>317</v>
      </c>
      <c r="B4" s="99" t="s">
        <v>318</v>
      </c>
      <c r="C4" s="99" t="s">
        <v>319</v>
      </c>
      <c r="D4" s="99" t="s">
        <v>320</v>
      </c>
      <c r="E4" s="99" t="s">
        <v>321</v>
      </c>
      <c r="F4" s="99" t="s">
        <v>322</v>
      </c>
      <c r="G4" s="47" t="s">
        <v>190</v>
      </c>
      <c r="H4" s="47"/>
      <c r="I4" s="47"/>
      <c r="J4" s="47"/>
      <c r="K4" s="81"/>
      <c r="L4" s="47"/>
      <c r="M4" s="47"/>
      <c r="N4" s="47"/>
      <c r="O4" s="120"/>
      <c r="P4" s="81"/>
      <c r="Q4" s="48"/>
    </row>
    <row r="5" s="37" customFormat="1" ht="17.25" customHeight="1" spans="1:17">
      <c r="A5" s="101"/>
      <c r="B5" s="102"/>
      <c r="C5" s="102"/>
      <c r="D5" s="102"/>
      <c r="E5" s="102"/>
      <c r="F5" s="102"/>
      <c r="G5" s="102" t="s">
        <v>57</v>
      </c>
      <c r="H5" s="102" t="s">
        <v>60</v>
      </c>
      <c r="I5" s="102" t="s">
        <v>323</v>
      </c>
      <c r="J5" s="102" t="s">
        <v>324</v>
      </c>
      <c r="K5" s="130" t="s">
        <v>325</v>
      </c>
      <c r="L5" s="121" t="s">
        <v>78</v>
      </c>
      <c r="M5" s="121"/>
      <c r="N5" s="121"/>
      <c r="O5" s="131"/>
      <c r="P5" s="132"/>
      <c r="Q5" s="104"/>
    </row>
    <row r="6" s="37" customFormat="1" ht="54" customHeight="1" spans="1:17">
      <c r="A6" s="49"/>
      <c r="B6" s="104"/>
      <c r="C6" s="104"/>
      <c r="D6" s="104"/>
      <c r="E6" s="104"/>
      <c r="F6" s="104"/>
      <c r="G6" s="104"/>
      <c r="H6" s="104"/>
      <c r="I6" s="104"/>
      <c r="J6" s="104"/>
      <c r="K6" s="105"/>
      <c r="L6" s="104" t="s">
        <v>59</v>
      </c>
      <c r="M6" s="104" t="s">
        <v>66</v>
      </c>
      <c r="N6" s="104" t="s">
        <v>197</v>
      </c>
      <c r="O6" s="124" t="s">
        <v>68</v>
      </c>
      <c r="P6" s="105" t="s">
        <v>69</v>
      </c>
      <c r="Q6" s="104" t="s">
        <v>70</v>
      </c>
    </row>
    <row r="7" s="37" customFormat="1" ht="19.5" customHeight="1" spans="1:17">
      <c r="A7" s="83">
        <v>1</v>
      </c>
      <c r="B7" s="127">
        <v>2</v>
      </c>
      <c r="C7" s="127">
        <v>3</v>
      </c>
      <c r="D7" s="127">
        <v>4</v>
      </c>
      <c r="E7" s="127">
        <v>5</v>
      </c>
      <c r="F7" s="127">
        <v>6</v>
      </c>
      <c r="G7" s="128">
        <v>7</v>
      </c>
      <c r="H7" s="128">
        <v>8</v>
      </c>
      <c r="I7" s="128">
        <v>9</v>
      </c>
      <c r="J7" s="128">
        <v>10</v>
      </c>
      <c r="K7" s="128">
        <v>11</v>
      </c>
      <c r="L7" s="128">
        <v>12</v>
      </c>
      <c r="M7" s="128">
        <v>13</v>
      </c>
      <c r="N7" s="128">
        <v>14</v>
      </c>
      <c r="O7" s="128">
        <v>15</v>
      </c>
      <c r="P7" s="128">
        <v>16</v>
      </c>
      <c r="Q7" s="128">
        <v>17</v>
      </c>
    </row>
    <row r="8" s="37" customFormat="1" ht="22.5" customHeight="1" spans="1:17">
      <c r="A8" s="107" t="s">
        <v>72</v>
      </c>
      <c r="B8" s="108"/>
      <c r="C8" s="108"/>
      <c r="D8" s="108"/>
      <c r="E8" s="129"/>
      <c r="F8" s="110"/>
      <c r="G8" s="110"/>
      <c r="H8" s="110"/>
      <c r="I8" s="110"/>
      <c r="J8" s="110"/>
      <c r="K8" s="110"/>
      <c r="L8" s="110"/>
      <c r="M8" s="110"/>
      <c r="N8" s="110"/>
      <c r="O8" s="125"/>
      <c r="P8" s="110"/>
      <c r="Q8" s="110"/>
    </row>
    <row r="9" s="37" customFormat="1" ht="22.5" customHeight="1" spans="1:17">
      <c r="A9" s="107" t="str">
        <f t="shared" ref="A9:A11" si="0">"    "&amp;"公务用车运行维护费"</f>
        <v>    公务用车运行维护费</v>
      </c>
      <c r="B9" s="108" t="s">
        <v>326</v>
      </c>
      <c r="C9" s="108" t="s">
        <v>327</v>
      </c>
      <c r="D9" s="108" t="s">
        <v>300</v>
      </c>
      <c r="E9" s="129">
        <v>1</v>
      </c>
      <c r="F9" s="110"/>
      <c r="G9" s="110">
        <v>15000</v>
      </c>
      <c r="H9" s="110">
        <v>15000</v>
      </c>
      <c r="I9" s="110"/>
      <c r="J9" s="110"/>
      <c r="K9" s="110"/>
      <c r="L9" s="110"/>
      <c r="M9" s="110"/>
      <c r="N9" s="110"/>
      <c r="O9" s="125"/>
      <c r="P9" s="110"/>
      <c r="Q9" s="110"/>
    </row>
    <row r="10" s="37" customFormat="1" ht="22.5" customHeight="1" spans="1:17">
      <c r="A10" s="107" t="str">
        <f t="shared" si="0"/>
        <v>    公务用车运行维护费</v>
      </c>
      <c r="B10" s="108" t="s">
        <v>326</v>
      </c>
      <c r="C10" s="108" t="s">
        <v>328</v>
      </c>
      <c r="D10" s="108" t="s">
        <v>300</v>
      </c>
      <c r="E10" s="129">
        <v>1</v>
      </c>
      <c r="F10" s="110"/>
      <c r="G10" s="110">
        <v>5000</v>
      </c>
      <c r="H10" s="110">
        <v>5000</v>
      </c>
      <c r="I10" s="110"/>
      <c r="J10" s="110"/>
      <c r="K10" s="110"/>
      <c r="L10" s="110"/>
      <c r="M10" s="110"/>
      <c r="N10" s="110"/>
      <c r="O10" s="125"/>
      <c r="P10" s="110"/>
      <c r="Q10" s="110"/>
    </row>
    <row r="11" s="37" customFormat="1" ht="22.5" customHeight="1" spans="1:17">
      <c r="A11" s="107" t="str">
        <f t="shared" si="0"/>
        <v>    公务用车运行维护费</v>
      </c>
      <c r="B11" s="108" t="s">
        <v>326</v>
      </c>
      <c r="C11" s="108" t="s">
        <v>329</v>
      </c>
      <c r="D11" s="108" t="s">
        <v>300</v>
      </c>
      <c r="E11" s="129">
        <v>1</v>
      </c>
      <c r="F11" s="110"/>
      <c r="G11" s="110">
        <v>5000</v>
      </c>
      <c r="H11" s="110">
        <v>5000</v>
      </c>
      <c r="I11" s="110"/>
      <c r="J11" s="110"/>
      <c r="K11" s="110"/>
      <c r="L11" s="110"/>
      <c r="M11" s="110"/>
      <c r="N11" s="110"/>
      <c r="O11" s="125"/>
      <c r="P11" s="110"/>
      <c r="Q11" s="110"/>
    </row>
    <row r="12" s="37" customFormat="1" ht="22.5" customHeight="1" spans="1:17">
      <c r="A12" s="107" t="str">
        <f>"    "&amp;"一般公用经费"</f>
        <v>    一般公用经费</v>
      </c>
      <c r="B12" s="108" t="s">
        <v>330</v>
      </c>
      <c r="C12" s="108" t="s">
        <v>331</v>
      </c>
      <c r="D12" s="108" t="s">
        <v>300</v>
      </c>
      <c r="E12" s="129">
        <v>1</v>
      </c>
      <c r="F12" s="110"/>
      <c r="G12" s="110">
        <v>1100</v>
      </c>
      <c r="H12" s="110">
        <v>1100</v>
      </c>
      <c r="I12" s="110"/>
      <c r="J12" s="110"/>
      <c r="K12" s="110"/>
      <c r="L12" s="110"/>
      <c r="M12" s="110"/>
      <c r="N12" s="110"/>
      <c r="O12" s="125"/>
      <c r="P12" s="110"/>
      <c r="Q12" s="110"/>
    </row>
    <row r="13" s="37" customFormat="1" ht="22.5" customHeight="1" spans="1:17">
      <c r="A13" s="111" t="s">
        <v>111</v>
      </c>
      <c r="B13" s="112"/>
      <c r="C13" s="112"/>
      <c r="D13" s="112"/>
      <c r="E13" s="129"/>
      <c r="F13" s="110"/>
      <c r="G13" s="110">
        <v>26100</v>
      </c>
      <c r="H13" s="110">
        <v>26100</v>
      </c>
      <c r="I13" s="110"/>
      <c r="J13" s="110"/>
      <c r="K13" s="110"/>
      <c r="L13" s="110"/>
      <c r="M13" s="110"/>
      <c r="N13" s="110"/>
      <c r="O13" s="125"/>
      <c r="P13" s="110"/>
      <c r="Q13" s="110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2" sqref="A2:N2"/>
    </sheetView>
  </sheetViews>
  <sheetFormatPr defaultColWidth="10.7083333333333" defaultRowHeight="14.25" customHeight="1"/>
  <cols>
    <col min="1" max="1" width="36.7083333333333" style="37" customWidth="1"/>
    <col min="2" max="3" width="25.575" style="37" customWidth="1"/>
    <col min="4" max="14" width="22.1416666666667" style="37" customWidth="1"/>
    <col min="15" max="16384" width="10.7083333333333" style="37"/>
  </cols>
  <sheetData>
    <row r="1" s="37" customFormat="1" ht="13.5" customHeight="1" spans="1:14">
      <c r="A1" s="93"/>
      <c r="B1" s="93"/>
      <c r="C1" s="94"/>
      <c r="D1" s="93"/>
      <c r="E1" s="93"/>
      <c r="F1" s="93"/>
      <c r="G1" s="93"/>
      <c r="H1" s="95"/>
      <c r="I1" s="114"/>
      <c r="J1" s="114"/>
      <c r="K1" s="114"/>
      <c r="L1" s="68"/>
      <c r="M1" s="115"/>
      <c r="N1" s="116" t="s">
        <v>332</v>
      </c>
    </row>
    <row r="2" s="37" customFormat="1" ht="34.5" customHeight="1" spans="1:14">
      <c r="A2" s="39" t="s">
        <v>333</v>
      </c>
      <c r="B2" s="96"/>
      <c r="C2" s="72"/>
      <c r="D2" s="96"/>
      <c r="E2" s="96"/>
      <c r="F2" s="96"/>
      <c r="G2" s="96"/>
      <c r="H2" s="97"/>
      <c r="I2" s="96"/>
      <c r="J2" s="96"/>
      <c r="K2" s="96"/>
      <c r="L2" s="72"/>
      <c r="M2" s="97"/>
      <c r="N2" s="96"/>
    </row>
    <row r="3" s="37" customFormat="1" ht="18.75" customHeight="1" spans="1:14">
      <c r="A3" s="73" t="str">
        <f>"单位名称："&amp;"迪庆藏族自治州农村电影工程发行放映管理站"</f>
        <v>单位名称：迪庆藏族自治州农村电影工程发行放映管理站</v>
      </c>
      <c r="B3" s="74"/>
      <c r="C3" s="98"/>
      <c r="D3" s="74"/>
      <c r="E3" s="74"/>
      <c r="F3" s="74"/>
      <c r="G3" s="74"/>
      <c r="H3" s="95"/>
      <c r="I3" s="114"/>
      <c r="J3" s="114"/>
      <c r="K3" s="114"/>
      <c r="L3" s="117"/>
      <c r="M3" s="118"/>
      <c r="N3" s="119" t="s">
        <v>174</v>
      </c>
    </row>
    <row r="4" s="37" customFormat="1" ht="18.75" customHeight="1" spans="1:14">
      <c r="A4" s="45" t="s">
        <v>317</v>
      </c>
      <c r="B4" s="99" t="s">
        <v>334</v>
      </c>
      <c r="C4" s="100" t="s">
        <v>335</v>
      </c>
      <c r="D4" s="47" t="s">
        <v>190</v>
      </c>
      <c r="E4" s="47"/>
      <c r="F4" s="47"/>
      <c r="G4" s="47"/>
      <c r="H4" s="81"/>
      <c r="I4" s="47"/>
      <c r="J4" s="47"/>
      <c r="K4" s="47"/>
      <c r="L4" s="120"/>
      <c r="M4" s="81"/>
      <c r="N4" s="48"/>
    </row>
    <row r="5" s="37" customFormat="1" ht="17.25" customHeight="1" spans="1:14">
      <c r="A5" s="101"/>
      <c r="B5" s="102"/>
      <c r="C5" s="103"/>
      <c r="D5" s="102" t="s">
        <v>57</v>
      </c>
      <c r="E5" s="102" t="s">
        <v>60</v>
      </c>
      <c r="F5" s="102" t="s">
        <v>323</v>
      </c>
      <c r="G5" s="102" t="s">
        <v>324</v>
      </c>
      <c r="H5" s="103" t="s">
        <v>325</v>
      </c>
      <c r="I5" s="121" t="s">
        <v>78</v>
      </c>
      <c r="J5" s="121"/>
      <c r="K5" s="121"/>
      <c r="L5" s="122"/>
      <c r="M5" s="123"/>
      <c r="N5" s="104"/>
    </row>
    <row r="6" s="37" customFormat="1" ht="54" customHeight="1" spans="1:14">
      <c r="A6" s="49"/>
      <c r="B6" s="104"/>
      <c r="C6" s="105"/>
      <c r="D6" s="104"/>
      <c r="E6" s="104"/>
      <c r="F6" s="104"/>
      <c r="G6" s="104"/>
      <c r="H6" s="105"/>
      <c r="I6" s="104" t="s">
        <v>59</v>
      </c>
      <c r="J6" s="104" t="s">
        <v>66</v>
      </c>
      <c r="K6" s="104" t="s">
        <v>197</v>
      </c>
      <c r="L6" s="124" t="s">
        <v>68</v>
      </c>
      <c r="M6" s="105" t="s">
        <v>69</v>
      </c>
      <c r="N6" s="104" t="s">
        <v>70</v>
      </c>
    </row>
    <row r="7" s="37" customFormat="1" ht="19.5" customHeight="1" spans="1:14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</row>
    <row r="8" s="37" customFormat="1" ht="22.5" customHeight="1" spans="1:14">
      <c r="A8" s="107"/>
      <c r="B8" s="108"/>
      <c r="C8" s="109"/>
      <c r="D8" s="110"/>
      <c r="E8" s="110"/>
      <c r="F8" s="110"/>
      <c r="G8" s="110"/>
      <c r="H8" s="110"/>
      <c r="I8" s="110"/>
      <c r="J8" s="110"/>
      <c r="K8" s="110"/>
      <c r="L8" s="125"/>
      <c r="M8" s="110"/>
      <c r="N8" s="110"/>
    </row>
    <row r="9" s="37" customFormat="1" ht="22.5" customHeight="1" spans="1:14">
      <c r="A9" s="107"/>
      <c r="B9" s="108"/>
      <c r="C9" s="109"/>
      <c r="D9" s="110"/>
      <c r="E9" s="110"/>
      <c r="F9" s="110"/>
      <c r="G9" s="110"/>
      <c r="H9" s="110"/>
      <c r="I9" s="110"/>
      <c r="J9" s="110"/>
      <c r="K9" s="110"/>
      <c r="L9" s="125"/>
      <c r="M9" s="110"/>
      <c r="N9" s="110"/>
    </row>
    <row r="10" s="37" customFormat="1" ht="22.5" customHeight="1" spans="1:14">
      <c r="A10" s="111" t="s">
        <v>111</v>
      </c>
      <c r="B10" s="112"/>
      <c r="C10" s="113"/>
      <c r="D10" s="110"/>
      <c r="E10" s="110"/>
      <c r="F10" s="110"/>
      <c r="G10" s="110"/>
      <c r="H10" s="110"/>
      <c r="I10" s="110"/>
      <c r="J10" s="110"/>
      <c r="K10" s="110"/>
      <c r="L10" s="125"/>
      <c r="M10" s="110"/>
      <c r="N10" s="110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2" sqref="A2:H2"/>
    </sheetView>
  </sheetViews>
  <sheetFormatPr defaultColWidth="10.7083333333333" defaultRowHeight="14.25" customHeight="1" outlineLevelCol="7"/>
  <cols>
    <col min="1" max="1" width="44" style="37" customWidth="1"/>
    <col min="2" max="4" width="20.575" style="37" customWidth="1"/>
    <col min="5" max="8" width="21.1416666666667" style="37" customWidth="1"/>
    <col min="9" max="16384" width="10.7083333333333" style="37"/>
  </cols>
  <sheetData>
    <row r="1" s="37" customFormat="1" ht="19.5" customHeight="1" spans="1:8">
      <c r="A1" s="69"/>
      <c r="B1" s="69"/>
      <c r="C1" s="69"/>
      <c r="D1" s="70"/>
      <c r="E1" s="37"/>
      <c r="F1" s="37"/>
      <c r="G1" s="37"/>
      <c r="H1" s="71" t="s">
        <v>336</v>
      </c>
    </row>
    <row r="2" s="37" customFormat="1" ht="48" customHeight="1" spans="1:8">
      <c r="A2" s="39" t="s">
        <v>337</v>
      </c>
      <c r="B2" s="40"/>
      <c r="C2" s="40"/>
      <c r="D2" s="40"/>
      <c r="E2" s="72"/>
      <c r="F2" s="72"/>
      <c r="G2" s="72"/>
      <c r="H2" s="72"/>
    </row>
    <row r="3" s="37" customFormat="1" ht="18" customHeight="1" spans="1:8">
      <c r="A3" s="73" t="str">
        <f>"单位名称："&amp;"迪庆藏族自治州农村电影工程发行放映管理站"</f>
        <v>单位名称：迪庆藏族自治州农村电影工程发行放映管理站</v>
      </c>
      <c r="B3" s="74"/>
      <c r="C3" s="74"/>
      <c r="D3" s="75"/>
      <c r="E3" s="37"/>
      <c r="F3" s="37"/>
      <c r="G3" s="37"/>
      <c r="H3" s="76" t="s">
        <v>174</v>
      </c>
    </row>
    <row r="4" s="37" customFormat="1" ht="19.5" customHeight="1" spans="1:8">
      <c r="A4" s="77" t="s">
        <v>338</v>
      </c>
      <c r="B4" s="78" t="s">
        <v>190</v>
      </c>
      <c r="C4" s="79"/>
      <c r="D4" s="80"/>
      <c r="E4" s="81" t="s">
        <v>339</v>
      </c>
      <c r="F4" s="81"/>
      <c r="G4" s="81"/>
      <c r="H4" s="82"/>
    </row>
    <row r="5" s="37" customFormat="1" ht="40.5" customHeight="1" spans="1:8">
      <c r="A5" s="83"/>
      <c r="B5" s="84" t="s">
        <v>57</v>
      </c>
      <c r="C5" s="45" t="s">
        <v>60</v>
      </c>
      <c r="D5" s="85" t="s">
        <v>340</v>
      </c>
      <c r="E5" s="86" t="s">
        <v>341</v>
      </c>
      <c r="F5" s="86" t="s">
        <v>342</v>
      </c>
      <c r="G5" s="86" t="s">
        <v>343</v>
      </c>
      <c r="H5" s="86" t="s">
        <v>344</v>
      </c>
    </row>
    <row r="6" s="37" customFormat="1" ht="19.5" customHeight="1" spans="1:8">
      <c r="A6" s="87">
        <v>1</v>
      </c>
      <c r="B6" s="87">
        <v>2</v>
      </c>
      <c r="C6" s="87">
        <v>3</v>
      </c>
      <c r="D6" s="88">
        <v>4</v>
      </c>
      <c r="E6" s="88">
        <v>5</v>
      </c>
      <c r="F6" s="88">
        <v>6</v>
      </c>
      <c r="G6" s="88">
        <v>7</v>
      </c>
      <c r="H6" s="87">
        <v>8</v>
      </c>
    </row>
    <row r="7" s="37" customFormat="1" ht="22.5" customHeight="1" spans="1:8">
      <c r="A7" s="89"/>
      <c r="B7" s="90"/>
      <c r="C7" s="90"/>
      <c r="D7" s="91"/>
      <c r="E7" s="90"/>
      <c r="F7" s="90"/>
      <c r="G7" s="90"/>
      <c r="H7" s="90"/>
    </row>
    <row r="8" s="37" customFormat="1" ht="22.5" customHeight="1" spans="1:8">
      <c r="A8" s="89"/>
      <c r="B8" s="90"/>
      <c r="C8" s="90"/>
      <c r="D8" s="91"/>
      <c r="E8" s="90"/>
      <c r="F8" s="90"/>
      <c r="G8" s="90"/>
      <c r="H8" s="90"/>
    </row>
    <row r="9" s="37" customFormat="1" ht="22.5" customHeight="1" spans="1:8">
      <c r="A9" s="92" t="s">
        <v>57</v>
      </c>
      <c r="B9" s="90"/>
      <c r="C9" s="90"/>
      <c r="D9" s="91"/>
      <c r="E9" s="90"/>
      <c r="F9" s="90"/>
      <c r="G9" s="90"/>
      <c r="H9" s="90"/>
    </row>
  </sheetData>
  <mergeCells count="5">
    <mergeCell ref="A2:H2"/>
    <mergeCell ref="A3:D3"/>
    <mergeCell ref="B4:D4"/>
    <mergeCell ref="E4:H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2" sqref="A2:J2"/>
    </sheetView>
  </sheetViews>
  <sheetFormatPr defaultColWidth="10.7083333333333" defaultRowHeight="12" customHeight="1" outlineLevelRow="7"/>
  <cols>
    <col min="1" max="1" width="40" style="37" customWidth="1"/>
    <col min="2" max="2" width="33.85" style="37" customWidth="1"/>
    <col min="3" max="5" width="27.575" style="37" customWidth="1"/>
    <col min="6" max="6" width="13.1416666666667" style="37" customWidth="1"/>
    <col min="7" max="7" width="29.2833333333333" style="37" customWidth="1"/>
    <col min="8" max="8" width="18.1416666666667" style="37" customWidth="1"/>
    <col min="9" max="9" width="15.7083333333333" style="37" customWidth="1"/>
    <col min="10" max="10" width="22" style="37" customWidth="1"/>
    <col min="11" max="16384" width="10.7083333333333" style="37"/>
  </cols>
  <sheetData>
    <row r="1" s="37" customFormat="1" ht="19.5" customHeight="1" spans="10:10">
      <c r="J1" s="68" t="s">
        <v>345</v>
      </c>
    </row>
    <row r="2" s="37" customFormat="1" ht="36" customHeight="1" spans="1:10">
      <c r="A2" s="59" t="s">
        <v>346</v>
      </c>
      <c r="B2" s="40"/>
      <c r="C2" s="40"/>
      <c r="D2" s="40"/>
      <c r="E2" s="40"/>
      <c r="F2" s="60"/>
      <c r="G2" s="40"/>
      <c r="H2" s="60"/>
      <c r="I2" s="60"/>
      <c r="J2" s="40"/>
    </row>
    <row r="3" s="37" customFormat="1" ht="17.25" customHeight="1" spans="1:2">
      <c r="A3" s="61" t="str">
        <f>"单位名称："&amp;"迪庆藏族自治州农村电影工程发行放映管理站"</f>
        <v>单位名称：迪庆藏族自治州农村电影工程发行放映管理站</v>
      </c>
      <c r="B3" s="62"/>
    </row>
    <row r="4" s="37" customFormat="1" ht="44.25" customHeight="1" spans="1:10">
      <c r="A4" s="50" t="s">
        <v>263</v>
      </c>
      <c r="B4" s="50" t="s">
        <v>264</v>
      </c>
      <c r="C4" s="50" t="s">
        <v>265</v>
      </c>
      <c r="D4" s="50" t="s">
        <v>266</v>
      </c>
      <c r="E4" s="50" t="s">
        <v>267</v>
      </c>
      <c r="F4" s="63" t="s">
        <v>268</v>
      </c>
      <c r="G4" s="50" t="s">
        <v>269</v>
      </c>
      <c r="H4" s="63" t="s">
        <v>270</v>
      </c>
      <c r="I4" s="63" t="s">
        <v>271</v>
      </c>
      <c r="J4" s="50" t="s">
        <v>272</v>
      </c>
    </row>
    <row r="5" s="37" customFormat="1" ht="19.5" customHeight="1" spans="1:10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63">
        <v>6</v>
      </c>
      <c r="G5" s="50">
        <v>7</v>
      </c>
      <c r="H5" s="63">
        <v>8</v>
      </c>
      <c r="I5" s="63">
        <v>9</v>
      </c>
      <c r="J5" s="50">
        <v>10</v>
      </c>
    </row>
    <row r="6" s="37" customFormat="1" ht="22.5" customHeight="1" spans="1:10">
      <c r="A6" s="64"/>
      <c r="B6" s="51"/>
      <c r="C6" s="51"/>
      <c r="D6" s="51"/>
      <c r="E6" s="65"/>
      <c r="F6" s="66"/>
      <c r="G6" s="65"/>
      <c r="H6" s="66"/>
      <c r="I6" s="66"/>
      <c r="J6" s="65"/>
    </row>
    <row r="7" s="37" customFormat="1" ht="22.5" customHeight="1" spans="1:10">
      <c r="A7" s="64"/>
      <c r="B7" s="64"/>
      <c r="C7" s="64" t="s">
        <v>347</v>
      </c>
      <c r="D7" s="64" t="s">
        <v>347</v>
      </c>
      <c r="E7" s="64" t="s">
        <v>347</v>
      </c>
      <c r="F7" s="67" t="s">
        <v>347</v>
      </c>
      <c r="G7" s="64" t="s">
        <v>347</v>
      </c>
      <c r="H7" s="64" t="s">
        <v>347</v>
      </c>
      <c r="I7" s="64" t="s">
        <v>347</v>
      </c>
      <c r="J7" s="64" t="s">
        <v>347</v>
      </c>
    </row>
    <row r="8" s="37" customFormat="1" ht="22.5" customHeight="1" spans="1:10">
      <c r="A8" s="64"/>
      <c r="B8" s="64"/>
      <c r="C8" s="64"/>
      <c r="D8" s="64"/>
      <c r="E8" s="64"/>
      <c r="F8" s="67"/>
      <c r="G8" s="64"/>
      <c r="H8" s="64"/>
      <c r="I8" s="64"/>
      <c r="J8" s="64"/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A2" sqref="A2:H2"/>
    </sheetView>
  </sheetViews>
  <sheetFormatPr defaultColWidth="10.7083333333333" defaultRowHeight="12" customHeight="1" outlineLevelRow="7" outlineLevelCol="7"/>
  <cols>
    <col min="1" max="1" width="33.85" style="37" customWidth="1"/>
    <col min="2" max="2" width="21.85" style="37" customWidth="1"/>
    <col min="3" max="3" width="29" style="37" customWidth="1"/>
    <col min="4" max="4" width="27.575" style="37" customWidth="1"/>
    <col min="5" max="5" width="20.85" style="37" customWidth="1"/>
    <col min="6" max="6" width="27.575" style="37" customWidth="1"/>
    <col min="7" max="7" width="29.2833333333333" style="37" customWidth="1"/>
    <col min="8" max="8" width="22" style="37" customWidth="1"/>
    <col min="9" max="16384" width="10.7083333333333" style="37"/>
  </cols>
  <sheetData>
    <row r="1" s="37" customFormat="1" ht="14.25" customHeight="1" spans="8:8">
      <c r="H1" s="38" t="s">
        <v>348</v>
      </c>
    </row>
    <row r="2" s="37" customFormat="1" ht="34.5" customHeight="1" spans="1:8">
      <c r="A2" s="39" t="s">
        <v>349</v>
      </c>
      <c r="B2" s="40"/>
      <c r="C2" s="40"/>
      <c r="D2" s="40"/>
      <c r="E2" s="40"/>
      <c r="F2" s="40"/>
      <c r="G2" s="40"/>
      <c r="H2" s="40"/>
    </row>
    <row r="3" s="37" customFormat="1" ht="19.5" customHeight="1" spans="1:8">
      <c r="A3" s="41" t="str">
        <f>"单位名称："&amp;"迪庆藏族自治州农村电影工程发行放映管理站"</f>
        <v>单位名称：迪庆藏族自治州农村电影工程发行放映管理站</v>
      </c>
      <c r="B3" s="42"/>
      <c r="C3" s="43"/>
      <c r="D3" s="37"/>
      <c r="E3" s="37"/>
      <c r="F3" s="37"/>
      <c r="G3" s="37"/>
      <c r="H3" s="44" t="s">
        <v>174</v>
      </c>
    </row>
    <row r="4" s="37" customFormat="1" ht="18" customHeight="1" spans="1:8">
      <c r="A4" s="45" t="s">
        <v>183</v>
      </c>
      <c r="B4" s="45" t="s">
        <v>350</v>
      </c>
      <c r="C4" s="45" t="s">
        <v>351</v>
      </c>
      <c r="D4" s="45" t="s">
        <v>352</v>
      </c>
      <c r="E4" s="45" t="s">
        <v>353</v>
      </c>
      <c r="F4" s="46" t="s">
        <v>354</v>
      </c>
      <c r="G4" s="47"/>
      <c r="H4" s="48"/>
    </row>
    <row r="5" s="37" customFormat="1" ht="18" customHeight="1" spans="1:8">
      <c r="A5" s="49"/>
      <c r="B5" s="49"/>
      <c r="C5" s="49"/>
      <c r="D5" s="49"/>
      <c r="E5" s="49"/>
      <c r="F5" s="50" t="s">
        <v>321</v>
      </c>
      <c r="G5" s="50" t="s">
        <v>355</v>
      </c>
      <c r="H5" s="50" t="s">
        <v>356</v>
      </c>
    </row>
    <row r="6" s="37" customFormat="1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s="37" customFormat="1" ht="22.5" customHeight="1" spans="1:8">
      <c r="A7" s="51"/>
      <c r="B7" s="51"/>
      <c r="C7" s="51"/>
      <c r="D7" s="51"/>
      <c r="E7" s="51"/>
      <c r="F7" s="52"/>
      <c r="G7" s="53"/>
      <c r="H7" s="54"/>
    </row>
    <row r="8" s="37" customFormat="1" ht="22.5" customHeight="1" spans="1:8">
      <c r="A8" s="55" t="s">
        <v>57</v>
      </c>
      <c r="B8" s="56"/>
      <c r="C8" s="56"/>
      <c r="D8" s="56"/>
      <c r="E8" s="57"/>
      <c r="F8" s="58"/>
      <c r="G8" s="54"/>
      <c r="H8" s="54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357</v>
      </c>
    </row>
    <row r="3" ht="27.75" customHeight="1" spans="1:11">
      <c r="A3" s="28" t="s">
        <v>358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13.5" customHeight="1" spans="1:11">
      <c r="A4" s="5" t="str">
        <f>"单位名称："&amp;"迪庆藏族自治州农村电影工程发行放映管理站"</f>
        <v>单位名称：迪庆藏族自治州农村电影工程发行放映管理站</v>
      </c>
      <c r="B4" s="6"/>
      <c r="C4" s="6"/>
      <c r="D4" s="6"/>
      <c r="E4" s="6"/>
      <c r="F4" s="6"/>
      <c r="G4" s="6"/>
      <c r="H4" s="7"/>
      <c r="I4" s="7"/>
      <c r="J4" s="7"/>
      <c r="K4" s="8" t="s">
        <v>174</v>
      </c>
    </row>
    <row r="5" ht="21.75" customHeight="1" spans="1:11">
      <c r="A5" s="9" t="s">
        <v>246</v>
      </c>
      <c r="B5" s="9" t="s">
        <v>185</v>
      </c>
      <c r="C5" s="9" t="s">
        <v>247</v>
      </c>
      <c r="D5" s="10" t="s">
        <v>186</v>
      </c>
      <c r="E5" s="10" t="s">
        <v>187</v>
      </c>
      <c r="F5" s="10" t="s">
        <v>188</v>
      </c>
      <c r="G5" s="10" t="s">
        <v>189</v>
      </c>
      <c r="H5" s="16" t="s">
        <v>57</v>
      </c>
      <c r="I5" s="11" t="s">
        <v>359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60</v>
      </c>
      <c r="J6" s="10" t="s">
        <v>61</v>
      </c>
      <c r="K6" s="10" t="s">
        <v>62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59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30.65" customHeight="1" spans="1:11">
      <c r="A9" s="30"/>
      <c r="B9" s="31"/>
      <c r="C9" s="30"/>
      <c r="D9" s="30"/>
      <c r="E9" s="30"/>
      <c r="F9" s="30"/>
      <c r="G9" s="30"/>
      <c r="H9" s="32"/>
      <c r="I9" s="32"/>
      <c r="J9" s="32"/>
      <c r="K9" s="32"/>
    </row>
    <row r="10" ht="30.65" customHeight="1" spans="1:11">
      <c r="A10" s="31"/>
      <c r="B10" s="31"/>
      <c r="C10" s="31"/>
      <c r="D10" s="31"/>
      <c r="E10" s="31"/>
      <c r="F10" s="31"/>
      <c r="G10" s="31"/>
      <c r="H10" s="32"/>
      <c r="I10" s="32"/>
      <c r="J10" s="32"/>
      <c r="K10" s="32"/>
    </row>
    <row r="11" ht="18.75" customHeight="1" spans="1:11">
      <c r="A11" s="33" t="s">
        <v>111</v>
      </c>
      <c r="B11" s="34"/>
      <c r="C11" s="34"/>
      <c r="D11" s="34"/>
      <c r="E11" s="34"/>
      <c r="F11" s="34"/>
      <c r="G11" s="35"/>
      <c r="H11" s="32"/>
      <c r="I11" s="32"/>
      <c r="J11" s="32"/>
      <c r="K11" s="32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360</v>
      </c>
    </row>
    <row r="3" ht="27.75" customHeight="1" spans="1:7">
      <c r="A3" s="4" t="s">
        <v>361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"单位名称："&amp;"迪庆藏族自治州农村电影工程发行放映管理站"</f>
        <v>单位名称：迪庆藏族自治州农村电影工程发行放映管理站</v>
      </c>
      <c r="B4" s="6"/>
      <c r="C4" s="6"/>
      <c r="D4" s="6"/>
      <c r="E4" s="7"/>
      <c r="F4" s="7"/>
      <c r="G4" s="8" t="s">
        <v>174</v>
      </c>
    </row>
    <row r="5" ht="21.75" customHeight="1" spans="1:7">
      <c r="A5" s="9" t="s">
        <v>247</v>
      </c>
      <c r="B5" s="9" t="s">
        <v>246</v>
      </c>
      <c r="C5" s="9" t="s">
        <v>185</v>
      </c>
      <c r="D5" s="10" t="s">
        <v>362</v>
      </c>
      <c r="E5" s="11" t="s">
        <v>60</v>
      </c>
      <c r="F5" s="12"/>
      <c r="G5" s="13"/>
    </row>
    <row r="6" ht="21.75" customHeight="1" spans="1:7">
      <c r="A6" s="14"/>
      <c r="B6" s="14"/>
      <c r="C6" s="14"/>
      <c r="D6" s="15"/>
      <c r="E6" s="16" t="s">
        <v>363</v>
      </c>
      <c r="F6" s="10" t="s">
        <v>364</v>
      </c>
      <c r="G6" s="10" t="s">
        <v>365</v>
      </c>
    </row>
    <row r="7" ht="40.5" customHeight="1" spans="1:7">
      <c r="A7" s="17"/>
      <c r="B7" s="17"/>
      <c r="C7" s="17"/>
      <c r="D7" s="18"/>
      <c r="E7" s="19"/>
      <c r="F7" s="18" t="s">
        <v>59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 t="s">
        <v>72</v>
      </c>
      <c r="B9" s="22"/>
      <c r="C9" s="22"/>
      <c r="D9" s="21"/>
      <c r="E9" s="23">
        <v>100000</v>
      </c>
      <c r="F9" s="24"/>
      <c r="G9" s="24"/>
    </row>
    <row r="10" ht="29.9" customHeight="1" spans="1:7">
      <c r="A10" s="21"/>
      <c r="B10" s="22" t="s">
        <v>366</v>
      </c>
      <c r="C10" s="22" t="s">
        <v>250</v>
      </c>
      <c r="D10" s="21" t="s">
        <v>367</v>
      </c>
      <c r="E10" s="23">
        <v>100000</v>
      </c>
      <c r="F10" s="24"/>
      <c r="G10" s="24"/>
    </row>
    <row r="11" customHeight="1" spans="1:7">
      <c r="A11" s="25" t="s">
        <v>57</v>
      </c>
      <c r="B11" s="26"/>
      <c r="C11" s="26"/>
      <c r="D11" s="27"/>
      <c r="E11" s="23">
        <v>100000</v>
      </c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pane ySplit="1" topLeftCell="A2" activePane="bottomLeft" state="frozen"/>
      <selection/>
      <selection pane="bottomLeft" activeCell="A2" sqref="A2:S2"/>
    </sheetView>
  </sheetViews>
  <sheetFormatPr defaultColWidth="10.7083333333333" defaultRowHeight="14.25" customHeight="1"/>
  <cols>
    <col min="1" max="1" width="24.7083333333333" style="37" customWidth="1"/>
    <col min="2" max="2" width="41.1416666666667" style="37" customWidth="1"/>
    <col min="3" max="8" width="23.85" style="37" customWidth="1"/>
    <col min="9" max="11" width="24" style="37" customWidth="1"/>
    <col min="12" max="12" width="23.85" style="37" customWidth="1"/>
    <col min="13" max="13" width="24" style="37" customWidth="1"/>
    <col min="14" max="19" width="23.85" style="37" customWidth="1"/>
    <col min="20" max="16384" width="10.7083333333333" style="37"/>
  </cols>
  <sheetData>
    <row r="1" s="37" customFormat="1" ht="19.5" customHeight="1" spans="10:19">
      <c r="J1" s="233"/>
      <c r="K1" s="37"/>
      <c r="L1" s="37"/>
      <c r="M1" s="37"/>
      <c r="N1" s="37"/>
      <c r="O1" s="94"/>
      <c r="P1" s="94"/>
      <c r="Q1" s="94"/>
      <c r="R1" s="94"/>
      <c r="S1" s="68" t="s">
        <v>53</v>
      </c>
    </row>
    <row r="2" s="37" customFormat="1" ht="57.75" customHeight="1" spans="1:19">
      <c r="A2" s="182" t="s">
        <v>54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57"/>
      <c r="P2" s="257"/>
      <c r="Q2" s="257"/>
      <c r="R2" s="257"/>
      <c r="S2" s="257"/>
    </row>
    <row r="3" s="37" customFormat="1" ht="21" customHeight="1" spans="1:19">
      <c r="A3" s="41" t="str">
        <f>"单位名称："&amp;"迪庆藏族自治州农村电影工程发行放映管理站"</f>
        <v>单位名称：迪庆藏族自治州农村电影工程发行放映管理站</v>
      </c>
      <c r="B3" s="126"/>
      <c r="C3" s="126"/>
      <c r="D3" s="126"/>
      <c r="E3" s="126"/>
      <c r="F3" s="126"/>
      <c r="G3" s="126"/>
      <c r="H3" s="126"/>
      <c r="I3" s="126"/>
      <c r="J3" s="98"/>
      <c r="K3" s="126"/>
      <c r="L3" s="126"/>
      <c r="M3" s="126"/>
      <c r="N3" s="126"/>
      <c r="O3" s="98"/>
      <c r="P3" s="98"/>
      <c r="Q3" s="98"/>
      <c r="R3" s="98"/>
      <c r="S3" s="117" t="s">
        <v>2</v>
      </c>
    </row>
    <row r="4" s="37" customFormat="1" ht="18.75" customHeight="1" spans="1:19">
      <c r="A4" s="240" t="s">
        <v>55</v>
      </c>
      <c r="B4" s="241" t="s">
        <v>56</v>
      </c>
      <c r="C4" s="241" t="s">
        <v>57</v>
      </c>
      <c r="D4" s="242" t="s">
        <v>58</v>
      </c>
      <c r="E4" s="243"/>
      <c r="F4" s="243"/>
      <c r="G4" s="243"/>
      <c r="H4" s="243"/>
      <c r="I4" s="243"/>
      <c r="J4" s="258"/>
      <c r="K4" s="243"/>
      <c r="L4" s="243"/>
      <c r="M4" s="243"/>
      <c r="N4" s="237"/>
      <c r="O4" s="242" t="s">
        <v>46</v>
      </c>
      <c r="P4" s="242"/>
      <c r="Q4" s="242"/>
      <c r="R4" s="242"/>
      <c r="S4" s="261"/>
    </row>
    <row r="5" s="37" customFormat="1" ht="19.5" customHeight="1" spans="1:19">
      <c r="A5" s="244"/>
      <c r="B5" s="245"/>
      <c r="C5" s="245"/>
      <c r="D5" s="246" t="s">
        <v>59</v>
      </c>
      <c r="E5" s="246" t="s">
        <v>60</v>
      </c>
      <c r="F5" s="246" t="s">
        <v>61</v>
      </c>
      <c r="G5" s="246" t="s">
        <v>62</v>
      </c>
      <c r="H5" s="246" t="s">
        <v>63</v>
      </c>
      <c r="I5" s="259" t="s">
        <v>64</v>
      </c>
      <c r="J5" s="259"/>
      <c r="K5" s="259"/>
      <c r="L5" s="259"/>
      <c r="M5" s="259"/>
      <c r="N5" s="249"/>
      <c r="O5" s="246" t="s">
        <v>59</v>
      </c>
      <c r="P5" s="246" t="s">
        <v>60</v>
      </c>
      <c r="Q5" s="246" t="s">
        <v>61</v>
      </c>
      <c r="R5" s="246" t="s">
        <v>62</v>
      </c>
      <c r="S5" s="246" t="s">
        <v>65</v>
      </c>
    </row>
    <row r="6" s="37" customFormat="1" ht="28.5" customHeight="1" spans="1:19">
      <c r="A6" s="247"/>
      <c r="B6" s="248"/>
      <c r="C6" s="248"/>
      <c r="D6" s="249"/>
      <c r="E6" s="249"/>
      <c r="F6" s="249"/>
      <c r="G6" s="249"/>
      <c r="H6" s="249"/>
      <c r="I6" s="248" t="s">
        <v>59</v>
      </c>
      <c r="J6" s="248" t="s">
        <v>66</v>
      </c>
      <c r="K6" s="248" t="s">
        <v>67</v>
      </c>
      <c r="L6" s="248" t="s">
        <v>68</v>
      </c>
      <c r="M6" s="248" t="s">
        <v>69</v>
      </c>
      <c r="N6" s="248" t="s">
        <v>70</v>
      </c>
      <c r="O6" s="260"/>
      <c r="P6" s="260"/>
      <c r="Q6" s="260"/>
      <c r="R6" s="260"/>
      <c r="S6" s="249"/>
    </row>
    <row r="7" s="37" customFormat="1" ht="20.25" customHeight="1" spans="1:19">
      <c r="A7" s="250">
        <v>1</v>
      </c>
      <c r="B7" s="250">
        <v>2</v>
      </c>
      <c r="C7" s="250">
        <v>3</v>
      </c>
      <c r="D7" s="250">
        <v>4</v>
      </c>
      <c r="E7" s="250">
        <v>5</v>
      </c>
      <c r="F7" s="250">
        <v>6</v>
      </c>
      <c r="G7" s="250">
        <v>7</v>
      </c>
      <c r="H7" s="250">
        <v>8</v>
      </c>
      <c r="I7" s="250">
        <v>9</v>
      </c>
      <c r="J7" s="250">
        <v>10</v>
      </c>
      <c r="K7" s="250">
        <v>11</v>
      </c>
      <c r="L7" s="250">
        <v>12</v>
      </c>
      <c r="M7" s="250">
        <v>13</v>
      </c>
      <c r="N7" s="250">
        <v>14</v>
      </c>
      <c r="O7" s="250">
        <v>15</v>
      </c>
      <c r="P7" s="250">
        <v>16</v>
      </c>
      <c r="Q7" s="250">
        <v>17</v>
      </c>
      <c r="R7" s="250">
        <v>18</v>
      </c>
      <c r="S7" s="250">
        <v>19</v>
      </c>
    </row>
    <row r="8" s="37" customFormat="1" ht="22.5" customHeight="1" spans="1:19">
      <c r="A8" s="251" t="s">
        <v>71</v>
      </c>
      <c r="B8" s="252" t="s">
        <v>72</v>
      </c>
      <c r="C8" s="253">
        <v>1095170.67</v>
      </c>
      <c r="D8" s="253">
        <v>1095170.67</v>
      </c>
      <c r="E8" s="254">
        <v>1095170.67</v>
      </c>
      <c r="F8" s="254"/>
      <c r="G8" s="254"/>
      <c r="H8" s="254"/>
      <c r="I8" s="254"/>
      <c r="J8" s="254"/>
      <c r="K8" s="254"/>
      <c r="L8" s="254"/>
      <c r="M8" s="254"/>
      <c r="N8" s="254"/>
      <c r="O8" s="176"/>
      <c r="P8" s="176"/>
      <c r="Q8" s="176"/>
      <c r="R8" s="176"/>
      <c r="S8" s="176"/>
    </row>
    <row r="9" s="37" customFormat="1" ht="22.5" customHeight="1" spans="1:19">
      <c r="A9" s="255" t="s">
        <v>57</v>
      </c>
      <c r="B9" s="256"/>
      <c r="C9" s="254">
        <v>1095170.67</v>
      </c>
      <c r="D9" s="254">
        <v>1095170.67</v>
      </c>
      <c r="E9" s="254">
        <v>1095170.67</v>
      </c>
      <c r="F9" s="254"/>
      <c r="G9" s="254"/>
      <c r="H9" s="254"/>
      <c r="I9" s="254"/>
      <c r="J9" s="254"/>
      <c r="K9" s="254"/>
      <c r="L9" s="254"/>
      <c r="M9" s="254"/>
      <c r="N9" s="254"/>
      <c r="O9" s="176"/>
      <c r="P9" s="176"/>
      <c r="Q9" s="176"/>
      <c r="R9" s="176"/>
      <c r="S9" s="176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2" activePane="bottomLeft" state="frozen"/>
      <selection/>
      <selection pane="bottomLeft" activeCell="A2" sqref="A2:O2"/>
    </sheetView>
  </sheetViews>
  <sheetFormatPr defaultColWidth="10.7083333333333" defaultRowHeight="14.25" customHeight="1"/>
  <cols>
    <col min="1" max="1" width="16.7083333333333" style="37" customWidth="1"/>
    <col min="2" max="2" width="44" style="37" customWidth="1"/>
    <col min="3" max="6" width="22.2833333333333" style="37" customWidth="1"/>
    <col min="7" max="8" width="22.1416666666667" style="37" customWidth="1"/>
    <col min="9" max="9" width="22" style="37" customWidth="1"/>
    <col min="10" max="11" width="22.1416666666667" style="37" customWidth="1"/>
    <col min="12" max="14" width="22" style="37" customWidth="1"/>
    <col min="15" max="15" width="22.1416666666667" style="37" customWidth="1"/>
    <col min="16" max="16384" width="10.7083333333333" style="37"/>
  </cols>
  <sheetData>
    <row r="1" s="37" customFormat="1" ht="19.5" customHeight="1" spans="4:15">
      <c r="D1" s="233"/>
      <c r="E1" s="37"/>
      <c r="F1" s="37"/>
      <c r="G1" s="37"/>
      <c r="H1" s="233"/>
      <c r="I1" s="37"/>
      <c r="J1" s="233"/>
      <c r="K1" s="37"/>
      <c r="L1" s="37"/>
      <c r="M1" s="37"/>
      <c r="N1" s="37"/>
      <c r="O1" s="38" t="s">
        <v>73</v>
      </c>
    </row>
    <row r="2" s="37" customFormat="1" ht="42" customHeight="1" spans="1:15">
      <c r="A2" s="59" t="s">
        <v>74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="37" customFormat="1" ht="24" customHeight="1" spans="1:15">
      <c r="A3" s="235" t="str">
        <f>"单位名称："&amp;"迪庆藏族自治州农村电影工程发行放映管理站"</f>
        <v>单位名称：迪庆藏族自治州农村电影工程发行放映管理站</v>
      </c>
      <c r="B3" s="236"/>
      <c r="C3" s="93"/>
      <c r="D3" s="69"/>
      <c r="E3" s="93"/>
      <c r="F3" s="93"/>
      <c r="G3" s="93"/>
      <c r="H3" s="69"/>
      <c r="I3" s="93"/>
      <c r="J3" s="69"/>
      <c r="K3" s="93"/>
      <c r="L3" s="93"/>
      <c r="M3" s="238"/>
      <c r="N3" s="238"/>
      <c r="O3" s="133" t="s">
        <v>2</v>
      </c>
    </row>
    <row r="4" s="37" customFormat="1" ht="19.5" customHeight="1" spans="1:15">
      <c r="A4" s="163" t="s">
        <v>75</v>
      </c>
      <c r="B4" s="163" t="s">
        <v>76</v>
      </c>
      <c r="C4" s="163" t="s">
        <v>57</v>
      </c>
      <c r="D4" s="78" t="s">
        <v>60</v>
      </c>
      <c r="E4" s="81"/>
      <c r="F4" s="82"/>
      <c r="G4" s="163" t="s">
        <v>61</v>
      </c>
      <c r="H4" s="163" t="s">
        <v>62</v>
      </c>
      <c r="I4" s="163" t="s">
        <v>77</v>
      </c>
      <c r="J4" s="78" t="s">
        <v>78</v>
      </c>
      <c r="K4" s="79"/>
      <c r="L4" s="79"/>
      <c r="M4" s="79"/>
      <c r="N4" s="79"/>
      <c r="O4" s="80"/>
    </row>
    <row r="5" s="37" customFormat="1" ht="33.75" customHeight="1" spans="1:15">
      <c r="A5" s="49"/>
      <c r="B5" s="49"/>
      <c r="C5" s="49"/>
      <c r="D5" s="211" t="s">
        <v>59</v>
      </c>
      <c r="E5" s="124" t="s">
        <v>79</v>
      </c>
      <c r="F5" s="124" t="s">
        <v>80</v>
      </c>
      <c r="G5" s="49"/>
      <c r="H5" s="49"/>
      <c r="I5" s="49"/>
      <c r="J5" s="211" t="s">
        <v>59</v>
      </c>
      <c r="K5" s="50" t="s">
        <v>81</v>
      </c>
      <c r="L5" s="50" t="s">
        <v>82</v>
      </c>
      <c r="M5" s="50" t="s">
        <v>83</v>
      </c>
      <c r="N5" s="50" t="s">
        <v>84</v>
      </c>
      <c r="O5" s="50" t="s">
        <v>85</v>
      </c>
    </row>
    <row r="6" s="37" customFormat="1" ht="20.25" customHeight="1" spans="1:15">
      <c r="A6" s="155">
        <v>1</v>
      </c>
      <c r="B6" s="155">
        <v>2</v>
      </c>
      <c r="C6" s="211">
        <v>3</v>
      </c>
      <c r="D6" s="211">
        <v>4</v>
      </c>
      <c r="E6" s="211">
        <v>5</v>
      </c>
      <c r="F6" s="211">
        <v>6</v>
      </c>
      <c r="G6" s="211">
        <v>7</v>
      </c>
      <c r="H6" s="211">
        <v>8</v>
      </c>
      <c r="I6" s="211">
        <v>9</v>
      </c>
      <c r="J6" s="211">
        <v>10</v>
      </c>
      <c r="K6" s="211">
        <v>11</v>
      </c>
      <c r="L6" s="211">
        <v>12</v>
      </c>
      <c r="M6" s="211">
        <v>13</v>
      </c>
      <c r="N6" s="211">
        <v>14</v>
      </c>
      <c r="O6" s="211">
        <v>15</v>
      </c>
    </row>
    <row r="7" s="37" customFormat="1" ht="22.5" customHeight="1" spans="1:15">
      <c r="A7" s="228" t="s">
        <v>86</v>
      </c>
      <c r="B7" s="228" t="s">
        <v>87</v>
      </c>
      <c r="C7" s="179">
        <v>5400</v>
      </c>
      <c r="D7" s="179">
        <v>5400</v>
      </c>
      <c r="E7" s="179">
        <v>5400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="37" customFormat="1" ht="22.5" customHeight="1" spans="1:15">
      <c r="A8" s="228" t="s">
        <v>88</v>
      </c>
      <c r="B8" s="228" t="str">
        <f>"  "&amp;"其他一般公共服务支出"</f>
        <v>  其他一般公共服务支出</v>
      </c>
      <c r="C8" s="179">
        <v>5400</v>
      </c>
      <c r="D8" s="179">
        <v>5400</v>
      </c>
      <c r="E8" s="179">
        <v>5400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="37" customFormat="1" ht="22.5" customHeight="1" spans="1:15">
      <c r="A9" s="228" t="s">
        <v>89</v>
      </c>
      <c r="B9" s="228" t="str">
        <f>"    "&amp;"其他一般公共服务支出"</f>
        <v>    其他一般公共服务支出</v>
      </c>
      <c r="C9" s="179">
        <v>5400</v>
      </c>
      <c r="D9" s="179">
        <v>5400</v>
      </c>
      <c r="E9" s="179">
        <v>5400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="37" customFormat="1" ht="22.5" customHeight="1" spans="1:15">
      <c r="A10" s="228" t="s">
        <v>90</v>
      </c>
      <c r="B10" s="228" t="s">
        <v>91</v>
      </c>
      <c r="C10" s="179">
        <v>812476.94</v>
      </c>
      <c r="D10" s="179">
        <v>812476.94</v>
      </c>
      <c r="E10" s="179">
        <v>712476.94</v>
      </c>
      <c r="F10" s="179">
        <v>100000</v>
      </c>
      <c r="G10" s="179"/>
      <c r="H10" s="179"/>
      <c r="I10" s="179"/>
      <c r="J10" s="179"/>
      <c r="K10" s="179"/>
      <c r="L10" s="179"/>
      <c r="M10" s="179"/>
      <c r="N10" s="179"/>
      <c r="O10" s="179"/>
    </row>
    <row r="11" s="37" customFormat="1" ht="22.5" customHeight="1" spans="1:15">
      <c r="A11" s="228" t="s">
        <v>92</v>
      </c>
      <c r="B11" s="228" t="str">
        <f>"  "&amp;"新闻出版电影"</f>
        <v>  新闻出版电影</v>
      </c>
      <c r="C11" s="179">
        <v>812476.94</v>
      </c>
      <c r="D11" s="179">
        <v>812476.94</v>
      </c>
      <c r="E11" s="179">
        <v>712476.94</v>
      </c>
      <c r="F11" s="179">
        <v>100000</v>
      </c>
      <c r="G11" s="179"/>
      <c r="H11" s="179"/>
      <c r="I11" s="179"/>
      <c r="J11" s="179"/>
      <c r="K11" s="179"/>
      <c r="L11" s="179"/>
      <c r="M11" s="179"/>
      <c r="N11" s="179"/>
      <c r="O11" s="179"/>
    </row>
    <row r="12" s="37" customFormat="1" ht="22.5" customHeight="1" spans="1:15">
      <c r="A12" s="228" t="s">
        <v>93</v>
      </c>
      <c r="B12" s="228" t="str">
        <f>"    "&amp;"电影"</f>
        <v>    电影</v>
      </c>
      <c r="C12" s="179">
        <v>812476.94</v>
      </c>
      <c r="D12" s="179">
        <v>812476.94</v>
      </c>
      <c r="E12" s="179">
        <v>712476.94</v>
      </c>
      <c r="F12" s="179">
        <v>100000</v>
      </c>
      <c r="G12" s="179"/>
      <c r="H12" s="179"/>
      <c r="I12" s="179"/>
      <c r="J12" s="179"/>
      <c r="K12" s="179"/>
      <c r="L12" s="179"/>
      <c r="M12" s="179"/>
      <c r="N12" s="179"/>
      <c r="O12" s="179"/>
    </row>
    <row r="13" s="37" customFormat="1" ht="22.5" customHeight="1" spans="1:15">
      <c r="A13" s="228" t="s">
        <v>94</v>
      </c>
      <c r="B13" s="228" t="s">
        <v>95</v>
      </c>
      <c r="C13" s="179">
        <v>97380.48</v>
      </c>
      <c r="D13" s="179">
        <v>97380.48</v>
      </c>
      <c r="E13" s="179">
        <v>97380.48</v>
      </c>
      <c r="F13" s="179"/>
      <c r="G13" s="179"/>
      <c r="H13" s="179"/>
      <c r="I13" s="179"/>
      <c r="J13" s="179"/>
      <c r="K13" s="179"/>
      <c r="L13" s="179"/>
      <c r="M13" s="179"/>
      <c r="N13" s="179"/>
      <c r="O13" s="179"/>
    </row>
    <row r="14" s="37" customFormat="1" ht="22.5" customHeight="1" spans="1:15">
      <c r="A14" s="228" t="s">
        <v>96</v>
      </c>
      <c r="B14" s="228" t="str">
        <f>"  "&amp;"行政事业单位养老支出"</f>
        <v>  行政事业单位养老支出</v>
      </c>
      <c r="C14" s="179">
        <v>97380.48</v>
      </c>
      <c r="D14" s="179">
        <v>97380.48</v>
      </c>
      <c r="E14" s="179">
        <v>97380.48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="37" customFormat="1" ht="22.5" customHeight="1" spans="1:15">
      <c r="A15" s="228" t="s">
        <v>97</v>
      </c>
      <c r="B15" s="228" t="str">
        <f>"    "&amp;"机关事业单位基本养老保险缴费支出"</f>
        <v>    机关事业单位基本养老保险缴费支出</v>
      </c>
      <c r="C15" s="179">
        <v>91780.48</v>
      </c>
      <c r="D15" s="179">
        <v>91780.48</v>
      </c>
      <c r="E15" s="179">
        <v>91780.48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</row>
    <row r="16" s="37" customFormat="1" ht="22.5" customHeight="1" spans="1:15">
      <c r="A16" s="228" t="s">
        <v>98</v>
      </c>
      <c r="B16" s="228" t="str">
        <f>"    "&amp;"机关事业单位职业年金缴费支出"</f>
        <v>    机关事业单位职业年金缴费支出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</row>
    <row r="17" s="37" customFormat="1" ht="22.5" customHeight="1" spans="1:15">
      <c r="A17" s="228" t="s">
        <v>99</v>
      </c>
      <c r="B17" s="228" t="str">
        <f>"    "&amp;"其他行政事业单位养老支出"</f>
        <v>    其他行政事业单位养老支出</v>
      </c>
      <c r="C17" s="179">
        <v>5600</v>
      </c>
      <c r="D17" s="179">
        <v>5600</v>
      </c>
      <c r="E17" s="179">
        <v>5600</v>
      </c>
      <c r="F17" s="179"/>
      <c r="G17" s="179"/>
      <c r="H17" s="179"/>
      <c r="I17" s="179"/>
      <c r="J17" s="179"/>
      <c r="K17" s="179"/>
      <c r="L17" s="179"/>
      <c r="M17" s="179"/>
      <c r="N17" s="179"/>
      <c r="O17" s="179"/>
    </row>
    <row r="18" s="37" customFormat="1" ht="22.5" customHeight="1" spans="1:15">
      <c r="A18" s="228" t="s">
        <v>100</v>
      </c>
      <c r="B18" s="228" t="s">
        <v>101</v>
      </c>
      <c r="C18" s="179">
        <v>107117.89</v>
      </c>
      <c r="D18" s="179">
        <v>107117.89</v>
      </c>
      <c r="E18" s="179">
        <v>107117.89</v>
      </c>
      <c r="F18" s="179"/>
      <c r="G18" s="179"/>
      <c r="H18" s="179"/>
      <c r="I18" s="179"/>
      <c r="J18" s="179"/>
      <c r="K18" s="179"/>
      <c r="L18" s="179"/>
      <c r="M18" s="179"/>
      <c r="N18" s="179"/>
      <c r="O18" s="179"/>
    </row>
    <row r="19" s="37" customFormat="1" ht="22.5" customHeight="1" spans="1:15">
      <c r="A19" s="228" t="s">
        <v>102</v>
      </c>
      <c r="B19" s="228" t="str">
        <f>"  "&amp;"行政事业单位医疗"</f>
        <v>  行政事业单位医疗</v>
      </c>
      <c r="C19" s="179">
        <v>107117.89</v>
      </c>
      <c r="D19" s="179">
        <v>107117.89</v>
      </c>
      <c r="E19" s="179">
        <v>107117.89</v>
      </c>
      <c r="F19" s="179"/>
      <c r="G19" s="179"/>
      <c r="H19" s="179"/>
      <c r="I19" s="179"/>
      <c r="J19" s="179"/>
      <c r="K19" s="179"/>
      <c r="L19" s="179"/>
      <c r="M19" s="179"/>
      <c r="N19" s="179"/>
      <c r="O19" s="179"/>
    </row>
    <row r="20" s="37" customFormat="1" ht="22.5" customHeight="1" spans="1:15">
      <c r="A20" s="228" t="s">
        <v>103</v>
      </c>
      <c r="B20" s="228" t="str">
        <f>"    "&amp;"行政单位医疗"</f>
        <v>    行政单位医疗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</row>
    <row r="21" s="37" customFormat="1" ht="22.5" customHeight="1" spans="1:15">
      <c r="A21" s="228" t="s">
        <v>104</v>
      </c>
      <c r="B21" s="228" t="str">
        <f>"    "&amp;"事业单位医疗"</f>
        <v>    事业单位医疗</v>
      </c>
      <c r="C21" s="179">
        <v>42080.4</v>
      </c>
      <c r="D21" s="179">
        <v>42080.4</v>
      </c>
      <c r="E21" s="179">
        <v>42080.4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</row>
    <row r="22" s="37" customFormat="1" ht="22.5" customHeight="1" spans="1:15">
      <c r="A22" s="228" t="s">
        <v>105</v>
      </c>
      <c r="B22" s="228" t="str">
        <f>"    "&amp;"公务员医疗补助"</f>
        <v>    公务员医疗补助</v>
      </c>
      <c r="C22" s="179">
        <v>61130.23</v>
      </c>
      <c r="D22" s="179">
        <v>61130.23</v>
      </c>
      <c r="E22" s="179">
        <v>61130.23</v>
      </c>
      <c r="F22" s="179"/>
      <c r="G22" s="179"/>
      <c r="H22" s="179"/>
      <c r="I22" s="179"/>
      <c r="J22" s="179"/>
      <c r="K22" s="179"/>
      <c r="L22" s="179"/>
      <c r="M22" s="179"/>
      <c r="N22" s="179"/>
      <c r="O22" s="179"/>
    </row>
    <row r="23" s="37" customFormat="1" ht="22.5" customHeight="1" spans="1:15">
      <c r="A23" s="228" t="s">
        <v>106</v>
      </c>
      <c r="B23" s="228" t="str">
        <f>"    "&amp;"其他行政事业单位医疗支出"</f>
        <v>    其他行政事业单位医疗支出</v>
      </c>
      <c r="C23" s="179">
        <v>3907.26</v>
      </c>
      <c r="D23" s="179">
        <v>3907.26</v>
      </c>
      <c r="E23" s="179">
        <v>3907.26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</row>
    <row r="24" s="37" customFormat="1" ht="22.5" customHeight="1" spans="1:15">
      <c r="A24" s="228" t="s">
        <v>107</v>
      </c>
      <c r="B24" s="228" t="s">
        <v>108</v>
      </c>
      <c r="C24" s="179">
        <v>72795.36</v>
      </c>
      <c r="D24" s="179">
        <v>72795.36</v>
      </c>
      <c r="E24" s="179">
        <v>72795.36</v>
      </c>
      <c r="F24" s="179"/>
      <c r="G24" s="179"/>
      <c r="H24" s="179"/>
      <c r="I24" s="179"/>
      <c r="J24" s="179"/>
      <c r="K24" s="179"/>
      <c r="L24" s="179"/>
      <c r="M24" s="179"/>
      <c r="N24" s="179"/>
      <c r="O24" s="179"/>
    </row>
    <row r="25" s="37" customFormat="1" ht="22.5" customHeight="1" spans="1:15">
      <c r="A25" s="228" t="s">
        <v>109</v>
      </c>
      <c r="B25" s="228" t="str">
        <f>"  "&amp;"住房改革支出"</f>
        <v>  住房改革支出</v>
      </c>
      <c r="C25" s="179">
        <v>72795.36</v>
      </c>
      <c r="D25" s="179">
        <v>72795.36</v>
      </c>
      <c r="E25" s="179">
        <v>72795.36</v>
      </c>
      <c r="F25" s="179"/>
      <c r="G25" s="179"/>
      <c r="H25" s="179"/>
      <c r="I25" s="179"/>
      <c r="J25" s="179"/>
      <c r="K25" s="179"/>
      <c r="L25" s="179"/>
      <c r="M25" s="179"/>
      <c r="N25" s="179"/>
      <c r="O25" s="179"/>
    </row>
    <row r="26" s="37" customFormat="1" ht="22.5" customHeight="1" spans="1:15">
      <c r="A26" s="228" t="s">
        <v>110</v>
      </c>
      <c r="B26" s="228" t="str">
        <f>"    "&amp;"住房公积金"</f>
        <v>    住房公积金</v>
      </c>
      <c r="C26" s="179">
        <v>72795.36</v>
      </c>
      <c r="D26" s="179">
        <v>72795.36</v>
      </c>
      <c r="E26" s="179">
        <v>72795.36</v>
      </c>
      <c r="F26" s="179"/>
      <c r="G26" s="179"/>
      <c r="H26" s="179"/>
      <c r="I26" s="179"/>
      <c r="J26" s="179"/>
      <c r="K26" s="179"/>
      <c r="L26" s="179"/>
      <c r="M26" s="179"/>
      <c r="N26" s="179"/>
      <c r="O26" s="179"/>
    </row>
    <row r="27" s="37" customFormat="1" ht="22.5" customHeight="1" spans="1:15">
      <c r="A27" s="170" t="s">
        <v>111</v>
      </c>
      <c r="B27" s="237"/>
      <c r="C27" s="125">
        <v>1095170.67</v>
      </c>
      <c r="D27" s="179">
        <v>1095170.67</v>
      </c>
      <c r="E27" s="125">
        <v>995170.67</v>
      </c>
      <c r="F27" s="125">
        <v>100000</v>
      </c>
      <c r="G27" s="125"/>
      <c r="H27" s="179"/>
      <c r="I27" s="125"/>
      <c r="J27" s="179"/>
      <c r="K27" s="125"/>
      <c r="L27" s="125"/>
      <c r="M27" s="125"/>
      <c r="N27" s="125"/>
      <c r="O27" s="125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2" activePane="bottomLeft" state="frozen"/>
      <selection/>
      <selection pane="bottomLeft" activeCell="A2" sqref="A2:D2"/>
    </sheetView>
  </sheetViews>
  <sheetFormatPr defaultColWidth="10.7083333333333" defaultRowHeight="14.25" customHeight="1" outlineLevelCol="3"/>
  <cols>
    <col min="1" max="1" width="45.85" style="37" customWidth="1"/>
    <col min="2" max="2" width="36" style="37" customWidth="1"/>
    <col min="3" max="3" width="41.85" style="37" customWidth="1"/>
    <col min="4" max="4" width="34.85" style="37" customWidth="1"/>
    <col min="5" max="16384" width="10.7083333333333" style="37"/>
  </cols>
  <sheetData>
    <row r="1" s="37" customFormat="1" ht="19.5" customHeight="1" spans="4:4">
      <c r="D1" s="38" t="s">
        <v>112</v>
      </c>
    </row>
    <row r="2" s="37" customFormat="1" ht="36" customHeight="1" spans="1:4">
      <c r="A2" s="59" t="s">
        <v>113</v>
      </c>
      <c r="B2" s="219"/>
      <c r="C2" s="219"/>
      <c r="D2" s="219"/>
    </row>
    <row r="3" s="37" customFormat="1" ht="24" customHeight="1" spans="1:4">
      <c r="A3" s="141" t="str">
        <f>"单位名称："&amp;"迪庆藏族自治州农村电影工程发行放映管理站"</f>
        <v>单位名称：迪庆藏族自治州农村电影工程发行放映管理站</v>
      </c>
      <c r="B3" s="220"/>
      <c r="C3" s="220"/>
      <c r="D3" s="133" t="s">
        <v>2</v>
      </c>
    </row>
    <row r="4" s="37" customFormat="1" ht="19.5" customHeight="1" spans="1:4">
      <c r="A4" s="78" t="s">
        <v>3</v>
      </c>
      <c r="B4" s="80"/>
      <c r="C4" s="78" t="s">
        <v>4</v>
      </c>
      <c r="D4" s="80"/>
    </row>
    <row r="5" s="37" customFormat="1" ht="21.75" customHeight="1" spans="1:4">
      <c r="A5" s="77" t="s">
        <v>5</v>
      </c>
      <c r="B5" s="142" t="s">
        <v>6</v>
      </c>
      <c r="C5" s="77" t="s">
        <v>114</v>
      </c>
      <c r="D5" s="142" t="s">
        <v>6</v>
      </c>
    </row>
    <row r="6" s="37" customFormat="1" ht="17.25" customHeight="1" spans="1:4">
      <c r="A6" s="83"/>
      <c r="B6" s="49"/>
      <c r="C6" s="83"/>
      <c r="D6" s="49"/>
    </row>
    <row r="7" s="37" customFormat="1" ht="22.5" customHeight="1" spans="1:4">
      <c r="A7" s="221" t="s">
        <v>115</v>
      </c>
      <c r="B7" s="222">
        <v>1095170.67</v>
      </c>
      <c r="C7" s="223" t="s">
        <v>116</v>
      </c>
      <c r="D7" s="125">
        <v>1095170.67</v>
      </c>
    </row>
    <row r="8" s="37" customFormat="1" ht="22.5" customHeight="1" spans="1:4">
      <c r="A8" s="224" t="s">
        <v>117</v>
      </c>
      <c r="B8" s="222">
        <v>1095170.67</v>
      </c>
      <c r="C8" s="225" t="s">
        <v>118</v>
      </c>
      <c r="D8" s="125">
        <v>5400</v>
      </c>
    </row>
    <row r="9" s="37" customFormat="1" ht="22.5" customHeight="1" spans="1:4">
      <c r="A9" s="224" t="s">
        <v>119</v>
      </c>
      <c r="B9" s="226"/>
      <c r="C9" s="225" t="s">
        <v>120</v>
      </c>
      <c r="D9" s="125"/>
    </row>
    <row r="10" s="37" customFormat="1" ht="22.5" customHeight="1" spans="1:4">
      <c r="A10" s="224" t="s">
        <v>121</v>
      </c>
      <c r="B10" s="226"/>
      <c r="C10" s="225" t="s">
        <v>122</v>
      </c>
      <c r="D10" s="125"/>
    </row>
    <row r="11" s="37" customFormat="1" ht="22.5" customHeight="1" spans="1:4">
      <c r="A11" s="227" t="s">
        <v>123</v>
      </c>
      <c r="B11" s="176"/>
      <c r="C11" s="225" t="s">
        <v>124</v>
      </c>
      <c r="D11" s="125"/>
    </row>
    <row r="12" s="37" customFormat="1" ht="22.5" customHeight="1" spans="1:4">
      <c r="A12" s="224" t="s">
        <v>117</v>
      </c>
      <c r="B12" s="176"/>
      <c r="C12" s="225" t="s">
        <v>125</v>
      </c>
      <c r="D12" s="125"/>
    </row>
    <row r="13" s="37" customFormat="1" ht="22.5" customHeight="1" spans="1:4">
      <c r="A13" s="224" t="s">
        <v>119</v>
      </c>
      <c r="B13" s="176"/>
      <c r="C13" s="225" t="s">
        <v>126</v>
      </c>
      <c r="D13" s="125"/>
    </row>
    <row r="14" s="37" customFormat="1" ht="22.5" customHeight="1" spans="1:4">
      <c r="A14" s="224" t="s">
        <v>121</v>
      </c>
      <c r="B14" s="176"/>
      <c r="C14" s="225" t="s">
        <v>127</v>
      </c>
      <c r="D14" s="125">
        <v>812476.94</v>
      </c>
    </row>
    <row r="15" s="37" customFormat="1" ht="22.5" customHeight="1" spans="1:4">
      <c r="A15" s="224"/>
      <c r="B15" s="224"/>
      <c r="C15" s="225" t="s">
        <v>128</v>
      </c>
      <c r="D15" s="125">
        <v>97380.48</v>
      </c>
    </row>
    <row r="16" s="37" customFormat="1" ht="22.5" customHeight="1" spans="1:4">
      <c r="A16" s="224"/>
      <c r="B16" s="228"/>
      <c r="C16" s="225" t="s">
        <v>129</v>
      </c>
      <c r="D16" s="125">
        <v>107117.89</v>
      </c>
    </row>
    <row r="17" s="37" customFormat="1" ht="22.5" customHeight="1" spans="1:4">
      <c r="A17" s="229"/>
      <c r="B17" s="221"/>
      <c r="C17" s="225" t="s">
        <v>130</v>
      </c>
      <c r="D17" s="125"/>
    </row>
    <row r="18" s="37" customFormat="1" ht="22.5" customHeight="1" spans="1:4">
      <c r="A18" s="229"/>
      <c r="B18" s="221"/>
      <c r="C18" s="225" t="s">
        <v>131</v>
      </c>
      <c r="D18" s="125"/>
    </row>
    <row r="19" s="37" customFormat="1" ht="22.5" customHeight="1" spans="1:4">
      <c r="A19" s="158"/>
      <c r="B19" s="158"/>
      <c r="C19" s="225" t="s">
        <v>132</v>
      </c>
      <c r="D19" s="125"/>
    </row>
    <row r="20" s="37" customFormat="1" ht="22.5" customHeight="1" spans="1:4">
      <c r="A20" s="158"/>
      <c r="B20" s="158"/>
      <c r="C20" s="225" t="s">
        <v>133</v>
      </c>
      <c r="D20" s="125"/>
    </row>
    <row r="21" s="37" customFormat="1" ht="22.5" customHeight="1" spans="1:4">
      <c r="A21" s="158"/>
      <c r="B21" s="158"/>
      <c r="C21" s="225" t="s">
        <v>134</v>
      </c>
      <c r="D21" s="125"/>
    </row>
    <row r="22" s="37" customFormat="1" ht="22.5" customHeight="1" spans="1:4">
      <c r="A22" s="158"/>
      <c r="B22" s="158"/>
      <c r="C22" s="225" t="s">
        <v>135</v>
      </c>
      <c r="D22" s="125"/>
    </row>
    <row r="23" s="37" customFormat="1" ht="22.5" customHeight="1" spans="1:4">
      <c r="A23" s="158"/>
      <c r="B23" s="158"/>
      <c r="C23" s="225" t="s">
        <v>136</v>
      </c>
      <c r="D23" s="125"/>
    </row>
    <row r="24" s="37" customFormat="1" ht="22.5" customHeight="1" spans="1:4">
      <c r="A24" s="158"/>
      <c r="B24" s="158"/>
      <c r="C24" s="225" t="s">
        <v>137</v>
      </c>
      <c r="D24" s="125"/>
    </row>
    <row r="25" s="37" customFormat="1" ht="22.5" customHeight="1" spans="1:4">
      <c r="A25" s="158"/>
      <c r="B25" s="158"/>
      <c r="C25" s="225" t="s">
        <v>138</v>
      </c>
      <c r="D25" s="125"/>
    </row>
    <row r="26" s="37" customFormat="1" ht="22.5" customHeight="1" spans="1:4">
      <c r="A26" s="158"/>
      <c r="B26" s="158"/>
      <c r="C26" s="225" t="s">
        <v>139</v>
      </c>
      <c r="D26" s="125">
        <v>72795.36</v>
      </c>
    </row>
    <row r="27" s="37" customFormat="1" ht="22.5" customHeight="1" spans="1:4">
      <c r="A27" s="158"/>
      <c r="B27" s="158"/>
      <c r="C27" s="225" t="s">
        <v>140</v>
      </c>
      <c r="D27" s="125"/>
    </row>
    <row r="28" s="37" customFormat="1" ht="22.5" customHeight="1" spans="1:4">
      <c r="A28" s="158"/>
      <c r="B28" s="158"/>
      <c r="C28" s="225" t="s">
        <v>141</v>
      </c>
      <c r="D28" s="125"/>
    </row>
    <row r="29" s="37" customFormat="1" ht="22.5" customHeight="1" spans="1:4">
      <c r="A29" s="158"/>
      <c r="B29" s="158"/>
      <c r="C29" s="225" t="s">
        <v>142</v>
      </c>
      <c r="D29" s="125"/>
    </row>
    <row r="30" s="37" customFormat="1" ht="22.5" customHeight="1" spans="1:4">
      <c r="A30" s="158"/>
      <c r="B30" s="158"/>
      <c r="C30" s="225" t="s">
        <v>143</v>
      </c>
      <c r="D30" s="125"/>
    </row>
    <row r="31" s="37" customFormat="1" ht="22.5" customHeight="1" spans="1:4">
      <c r="A31" s="230"/>
      <c r="B31" s="221"/>
      <c r="C31" s="225" t="s">
        <v>144</v>
      </c>
      <c r="D31" s="125"/>
    </row>
    <row r="32" s="37" customFormat="1" ht="22.5" customHeight="1" spans="1:4">
      <c r="A32" s="230"/>
      <c r="B32" s="221"/>
      <c r="C32" s="225" t="s">
        <v>145</v>
      </c>
      <c r="D32" s="125"/>
    </row>
    <row r="33" s="37" customFormat="1" ht="22.5" customHeight="1" spans="1:4">
      <c r="A33" s="230"/>
      <c r="B33" s="221"/>
      <c r="C33" s="225" t="s">
        <v>146</v>
      </c>
      <c r="D33" s="125"/>
    </row>
    <row r="34" s="37" customFormat="1" ht="22.5" customHeight="1" spans="1:4">
      <c r="A34" s="230"/>
      <c r="B34" s="221"/>
      <c r="C34" s="229" t="s">
        <v>147</v>
      </c>
      <c r="D34" s="221"/>
    </row>
    <row r="35" s="37" customFormat="1" ht="22.5" customHeight="1" spans="1:4">
      <c r="A35" s="231" t="s">
        <v>148</v>
      </c>
      <c r="B35" s="232">
        <v>1095170.67</v>
      </c>
      <c r="C35" s="230" t="s">
        <v>52</v>
      </c>
      <c r="D35" s="232">
        <v>1095170.67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2" sqref="A2:G2"/>
    </sheetView>
  </sheetViews>
  <sheetFormatPr defaultColWidth="10.7083333333333" defaultRowHeight="14.25" customHeight="1" outlineLevelCol="6"/>
  <cols>
    <col min="1" max="1" width="23.575" style="37" customWidth="1"/>
    <col min="2" max="2" width="51.2833333333333" style="37" customWidth="1"/>
    <col min="3" max="3" width="28.2833333333333" style="37" customWidth="1"/>
    <col min="4" max="4" width="23.85" style="37" customWidth="1"/>
    <col min="5" max="7" width="28.2833333333333" style="37" customWidth="1"/>
    <col min="8" max="16384" width="10.7083333333333" style="37"/>
  </cols>
  <sheetData>
    <row r="1" s="37" customFormat="1" customHeight="1" spans="4:7">
      <c r="D1" s="161"/>
      <c r="E1" s="37"/>
      <c r="F1" s="70"/>
      <c r="G1" s="38" t="s">
        <v>149</v>
      </c>
    </row>
    <row r="2" s="37" customFormat="1" ht="39" customHeight="1" spans="1:7">
      <c r="A2" s="59" t="s">
        <v>150</v>
      </c>
      <c r="B2" s="140"/>
      <c r="C2" s="140"/>
      <c r="D2" s="140"/>
      <c r="E2" s="140"/>
      <c r="F2" s="140"/>
      <c r="G2" s="140"/>
    </row>
    <row r="3" s="37" customFormat="1" ht="18" customHeight="1" spans="1:7">
      <c r="A3" s="141" t="str">
        <f>"单位名称："&amp;"迪庆藏族自治州农村电影工程发行放映管理站"</f>
        <v>单位名称：迪庆藏族自治州农村电影工程发行放映管理站</v>
      </c>
      <c r="B3" s="207"/>
      <c r="C3" s="196"/>
      <c r="D3" s="196"/>
      <c r="E3" s="196"/>
      <c r="F3" s="136"/>
      <c r="G3" s="133" t="s">
        <v>2</v>
      </c>
    </row>
    <row r="4" s="37" customFormat="1" ht="20.25" customHeight="1" spans="1:7">
      <c r="A4" s="208" t="s">
        <v>151</v>
      </c>
      <c r="B4" s="209"/>
      <c r="C4" s="142" t="s">
        <v>57</v>
      </c>
      <c r="D4" s="184" t="s">
        <v>79</v>
      </c>
      <c r="E4" s="79"/>
      <c r="F4" s="80"/>
      <c r="G4" s="174" t="s">
        <v>80</v>
      </c>
    </row>
    <row r="5" s="37" customFormat="1" ht="20.25" customHeight="1" spans="1:7">
      <c r="A5" s="210" t="s">
        <v>75</v>
      </c>
      <c r="B5" s="210" t="s">
        <v>76</v>
      </c>
      <c r="C5" s="83"/>
      <c r="D5" s="211" t="s">
        <v>59</v>
      </c>
      <c r="E5" s="211" t="s">
        <v>152</v>
      </c>
      <c r="F5" s="211" t="s">
        <v>153</v>
      </c>
      <c r="G5" s="127"/>
    </row>
    <row r="6" s="37" customFormat="1" ht="19.5" customHeight="1" spans="1:7">
      <c r="A6" s="210" t="s">
        <v>154</v>
      </c>
      <c r="B6" s="210" t="s">
        <v>155</v>
      </c>
      <c r="C6" s="210" t="s">
        <v>156</v>
      </c>
      <c r="D6" s="211">
        <v>4</v>
      </c>
      <c r="E6" s="212" t="s">
        <v>157</v>
      </c>
      <c r="F6" s="212" t="s">
        <v>158</v>
      </c>
      <c r="G6" s="210" t="s">
        <v>159</v>
      </c>
    </row>
    <row r="7" s="37" customFormat="1" ht="22.5" customHeight="1" spans="1:7">
      <c r="A7" s="156" t="s">
        <v>86</v>
      </c>
      <c r="B7" s="156" t="s">
        <v>87</v>
      </c>
      <c r="C7" s="213">
        <v>5400</v>
      </c>
      <c r="D7" s="213">
        <v>5400</v>
      </c>
      <c r="E7" s="213"/>
      <c r="F7" s="213">
        <v>5400</v>
      </c>
      <c r="G7" s="213"/>
    </row>
    <row r="8" s="37" customFormat="1" ht="22.5" customHeight="1" spans="1:7">
      <c r="A8" s="214" t="s">
        <v>88</v>
      </c>
      <c r="B8" s="214" t="s">
        <v>160</v>
      </c>
      <c r="C8" s="213">
        <v>5400</v>
      </c>
      <c r="D8" s="213">
        <v>5400</v>
      </c>
      <c r="E8" s="213"/>
      <c r="F8" s="213">
        <v>5400</v>
      </c>
      <c r="G8" s="213"/>
    </row>
    <row r="9" s="37" customFormat="1" ht="22.5" customHeight="1" spans="1:7">
      <c r="A9" s="215" t="s">
        <v>89</v>
      </c>
      <c r="B9" s="215" t="s">
        <v>160</v>
      </c>
      <c r="C9" s="213">
        <v>5400</v>
      </c>
      <c r="D9" s="213">
        <v>5400</v>
      </c>
      <c r="E9" s="213"/>
      <c r="F9" s="213">
        <v>5400</v>
      </c>
      <c r="G9" s="213"/>
    </row>
    <row r="10" s="37" customFormat="1" ht="22.5" customHeight="1" spans="1:7">
      <c r="A10" s="156" t="s">
        <v>90</v>
      </c>
      <c r="B10" s="156" t="s">
        <v>91</v>
      </c>
      <c r="C10" s="213">
        <v>812476.94</v>
      </c>
      <c r="D10" s="213">
        <v>712476.94</v>
      </c>
      <c r="E10" s="213">
        <v>646555.5</v>
      </c>
      <c r="F10" s="213">
        <v>65921.44</v>
      </c>
      <c r="G10" s="213">
        <v>100000</v>
      </c>
    </row>
    <row r="11" s="37" customFormat="1" ht="22.5" customHeight="1" spans="1:7">
      <c r="A11" s="214" t="s">
        <v>92</v>
      </c>
      <c r="B11" s="214" t="s">
        <v>161</v>
      </c>
      <c r="C11" s="213">
        <v>812476.94</v>
      </c>
      <c r="D11" s="213">
        <v>712476.94</v>
      </c>
      <c r="E11" s="213">
        <v>646555.5</v>
      </c>
      <c r="F11" s="213">
        <v>65921.44</v>
      </c>
      <c r="G11" s="213">
        <v>100000</v>
      </c>
    </row>
    <row r="12" s="37" customFormat="1" ht="22.5" customHeight="1" spans="1:7">
      <c r="A12" s="215" t="s">
        <v>93</v>
      </c>
      <c r="B12" s="215" t="s">
        <v>162</v>
      </c>
      <c r="C12" s="213">
        <v>812476.94</v>
      </c>
      <c r="D12" s="213">
        <v>712476.94</v>
      </c>
      <c r="E12" s="213">
        <v>646555.5</v>
      </c>
      <c r="F12" s="213">
        <v>65921.44</v>
      </c>
      <c r="G12" s="213">
        <v>100000</v>
      </c>
    </row>
    <row r="13" s="37" customFormat="1" ht="22.5" customHeight="1" spans="1:7">
      <c r="A13" s="156" t="s">
        <v>94</v>
      </c>
      <c r="B13" s="156" t="s">
        <v>95</v>
      </c>
      <c r="C13" s="213">
        <v>97380.48</v>
      </c>
      <c r="D13" s="213">
        <v>97380.48</v>
      </c>
      <c r="E13" s="213">
        <v>91780.48</v>
      </c>
      <c r="F13" s="213">
        <v>5600</v>
      </c>
      <c r="G13" s="213"/>
    </row>
    <row r="14" s="37" customFormat="1" ht="22.5" customHeight="1" spans="1:7">
      <c r="A14" s="214" t="s">
        <v>96</v>
      </c>
      <c r="B14" s="214" t="s">
        <v>163</v>
      </c>
      <c r="C14" s="213">
        <v>97380.48</v>
      </c>
      <c r="D14" s="213">
        <v>97380.48</v>
      </c>
      <c r="E14" s="213">
        <v>91780.48</v>
      </c>
      <c r="F14" s="213">
        <v>5600</v>
      </c>
      <c r="G14" s="213"/>
    </row>
    <row r="15" s="37" customFormat="1" ht="22.5" customHeight="1" spans="1:7">
      <c r="A15" s="215" t="s">
        <v>97</v>
      </c>
      <c r="B15" s="215" t="s">
        <v>164</v>
      </c>
      <c r="C15" s="213">
        <v>91780.48</v>
      </c>
      <c r="D15" s="213">
        <v>91780.48</v>
      </c>
      <c r="E15" s="213">
        <v>91780.48</v>
      </c>
      <c r="F15" s="213"/>
      <c r="G15" s="213"/>
    </row>
    <row r="16" s="37" customFormat="1" ht="22.5" customHeight="1" spans="1:7">
      <c r="A16" s="215" t="s">
        <v>99</v>
      </c>
      <c r="B16" s="215" t="s">
        <v>165</v>
      </c>
      <c r="C16" s="213">
        <v>5600</v>
      </c>
      <c r="D16" s="213">
        <v>5600</v>
      </c>
      <c r="E16" s="213"/>
      <c r="F16" s="213">
        <v>5600</v>
      </c>
      <c r="G16" s="213"/>
    </row>
    <row r="17" s="37" customFormat="1" ht="22.5" customHeight="1" spans="1:7">
      <c r="A17" s="156" t="s">
        <v>100</v>
      </c>
      <c r="B17" s="156" t="s">
        <v>101</v>
      </c>
      <c r="C17" s="213">
        <v>107117.89</v>
      </c>
      <c r="D17" s="213">
        <v>107117.89</v>
      </c>
      <c r="E17" s="213">
        <v>107117.89</v>
      </c>
      <c r="F17" s="213"/>
      <c r="G17" s="213"/>
    </row>
    <row r="18" s="37" customFormat="1" ht="22.5" customHeight="1" spans="1:7">
      <c r="A18" s="214" t="s">
        <v>102</v>
      </c>
      <c r="B18" s="214" t="s">
        <v>166</v>
      </c>
      <c r="C18" s="213">
        <v>107117.89</v>
      </c>
      <c r="D18" s="213">
        <v>107117.89</v>
      </c>
      <c r="E18" s="213">
        <v>107117.89</v>
      </c>
      <c r="F18" s="213"/>
      <c r="G18" s="213"/>
    </row>
    <row r="19" s="37" customFormat="1" ht="22.5" customHeight="1" spans="1:7">
      <c r="A19" s="215" t="s">
        <v>104</v>
      </c>
      <c r="B19" s="215" t="s">
        <v>167</v>
      </c>
      <c r="C19" s="213">
        <v>42080.4</v>
      </c>
      <c r="D19" s="213">
        <v>42080.4</v>
      </c>
      <c r="E19" s="213">
        <v>42080.4</v>
      </c>
      <c r="F19" s="213"/>
      <c r="G19" s="213"/>
    </row>
    <row r="20" s="37" customFormat="1" ht="22.5" customHeight="1" spans="1:7">
      <c r="A20" s="215" t="s">
        <v>105</v>
      </c>
      <c r="B20" s="215" t="s">
        <v>168</v>
      </c>
      <c r="C20" s="213">
        <v>61130.23</v>
      </c>
      <c r="D20" s="213">
        <v>61130.23</v>
      </c>
      <c r="E20" s="213">
        <v>61130.23</v>
      </c>
      <c r="F20" s="213"/>
      <c r="G20" s="213"/>
    </row>
    <row r="21" s="37" customFormat="1" ht="22.5" customHeight="1" spans="1:7">
      <c r="A21" s="215" t="s">
        <v>106</v>
      </c>
      <c r="B21" s="215" t="s">
        <v>169</v>
      </c>
      <c r="C21" s="213">
        <v>3907.26</v>
      </c>
      <c r="D21" s="213">
        <v>3907.26</v>
      </c>
      <c r="E21" s="213">
        <v>3907.26</v>
      </c>
      <c r="F21" s="213"/>
      <c r="G21" s="213"/>
    </row>
    <row r="22" s="37" customFormat="1" ht="22.5" customHeight="1" spans="1:7">
      <c r="A22" s="156" t="s">
        <v>107</v>
      </c>
      <c r="B22" s="156" t="s">
        <v>108</v>
      </c>
      <c r="C22" s="213">
        <v>72795.36</v>
      </c>
      <c r="D22" s="213">
        <v>72795.36</v>
      </c>
      <c r="E22" s="213">
        <v>72795.36</v>
      </c>
      <c r="F22" s="213"/>
      <c r="G22" s="213"/>
    </row>
    <row r="23" s="37" customFormat="1" ht="22.5" customHeight="1" spans="1:7">
      <c r="A23" s="214" t="s">
        <v>109</v>
      </c>
      <c r="B23" s="214" t="s">
        <v>170</v>
      </c>
      <c r="C23" s="213">
        <v>72795.36</v>
      </c>
      <c r="D23" s="213">
        <v>72795.36</v>
      </c>
      <c r="E23" s="213">
        <v>72795.36</v>
      </c>
      <c r="F23" s="213"/>
      <c r="G23" s="213"/>
    </row>
    <row r="24" s="37" customFormat="1" ht="22.5" customHeight="1" spans="1:7">
      <c r="A24" s="215" t="s">
        <v>110</v>
      </c>
      <c r="B24" s="215" t="s">
        <v>171</v>
      </c>
      <c r="C24" s="213">
        <v>72795.36</v>
      </c>
      <c r="D24" s="213">
        <v>72795.36</v>
      </c>
      <c r="E24" s="213">
        <v>72795.36</v>
      </c>
      <c r="F24" s="213"/>
      <c r="G24" s="213"/>
    </row>
    <row r="25" s="37" customFormat="1" ht="22.5" customHeight="1" spans="1:7">
      <c r="A25" s="216" t="s">
        <v>111</v>
      </c>
      <c r="B25" s="217"/>
      <c r="C25" s="218">
        <v>1095170.67</v>
      </c>
      <c r="D25" s="213">
        <v>995170.67</v>
      </c>
      <c r="E25" s="218">
        <v>918249.23</v>
      </c>
      <c r="F25" s="218">
        <v>76921.44</v>
      </c>
      <c r="G25" s="218">
        <v>100000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A2" sqref="A2:F2"/>
    </sheetView>
  </sheetViews>
  <sheetFormatPr defaultColWidth="10.7083333333333" defaultRowHeight="14.25" customHeight="1" outlineLevelRow="6" outlineLevelCol="5"/>
  <cols>
    <col min="1" max="2" width="32" style="37" customWidth="1"/>
    <col min="3" max="6" width="30.1416666666667" style="37" customWidth="1"/>
    <col min="7" max="16384" width="10.7083333333333" style="37"/>
  </cols>
  <sheetData>
    <row r="1" s="37" customFormat="1" customHeight="1" spans="1:6">
      <c r="A1" s="191"/>
      <c r="B1" s="191"/>
      <c r="C1" s="114"/>
      <c r="D1" s="192"/>
      <c r="E1" s="37"/>
      <c r="F1" s="193" t="s">
        <v>172</v>
      </c>
    </row>
    <row r="2" s="37" customFormat="1" ht="36.75" customHeight="1" spans="1:6">
      <c r="A2" s="194" t="s">
        <v>173</v>
      </c>
      <c r="B2" s="195"/>
      <c r="C2" s="195"/>
      <c r="D2" s="195"/>
      <c r="E2" s="195"/>
      <c r="F2" s="195"/>
    </row>
    <row r="3" s="37" customFormat="1" ht="18.75" customHeight="1" spans="1:6">
      <c r="A3" s="141" t="str">
        <f>"单位名称："&amp;"迪庆藏族自治州农村电影工程发行放映管理站"</f>
        <v>单位名称：迪庆藏族自治州农村电影工程发行放映管理站</v>
      </c>
      <c r="B3" s="191"/>
      <c r="C3" s="114"/>
      <c r="D3" s="196"/>
      <c r="E3" s="37"/>
      <c r="F3" s="193" t="s">
        <v>174</v>
      </c>
    </row>
    <row r="4" s="37" customFormat="1" ht="19.5" customHeight="1" spans="1:6">
      <c r="A4" s="197" t="s">
        <v>175</v>
      </c>
      <c r="B4" s="198" t="s">
        <v>176</v>
      </c>
      <c r="C4" s="88" t="s">
        <v>177</v>
      </c>
      <c r="D4" s="199"/>
      <c r="E4" s="200"/>
      <c r="F4" s="198" t="s">
        <v>178</v>
      </c>
    </row>
    <row r="5" s="37" customFormat="1" ht="19.5" customHeight="1" spans="1:6">
      <c r="A5" s="201"/>
      <c r="B5" s="202"/>
      <c r="C5" s="87" t="s">
        <v>59</v>
      </c>
      <c r="D5" s="87" t="s">
        <v>179</v>
      </c>
      <c r="E5" s="87" t="s">
        <v>180</v>
      </c>
      <c r="F5" s="202"/>
    </row>
    <row r="6" s="37" customFormat="1" ht="18.75" customHeight="1" spans="1:6">
      <c r="A6" s="203">
        <v>1</v>
      </c>
      <c r="B6" s="203">
        <v>2</v>
      </c>
      <c r="C6" s="204">
        <v>3</v>
      </c>
      <c r="D6" s="203">
        <v>4</v>
      </c>
      <c r="E6" s="203">
        <v>5</v>
      </c>
      <c r="F6" s="203">
        <v>6</v>
      </c>
    </row>
    <row r="7" s="37" customFormat="1" ht="22.5" customHeight="1" spans="1:6">
      <c r="A7" s="205">
        <v>25000</v>
      </c>
      <c r="B7" s="205"/>
      <c r="C7" s="206">
        <v>25000</v>
      </c>
      <c r="D7" s="205"/>
      <c r="E7" s="205">
        <v>25000</v>
      </c>
      <c r="F7" s="205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10.7083333333333" defaultRowHeight="14.25" customHeight="1"/>
  <cols>
    <col min="1" max="1" width="38.2833333333333" style="37" customWidth="1"/>
    <col min="2" max="2" width="29.7083333333333" style="37" customWidth="1"/>
    <col min="3" max="3" width="31" style="37" customWidth="1"/>
    <col min="4" max="4" width="11.85" style="37" customWidth="1"/>
    <col min="5" max="5" width="20.5666666666667" style="37" customWidth="1"/>
    <col min="6" max="6" width="12" style="37" customWidth="1"/>
    <col min="7" max="7" width="26.85" style="37" customWidth="1"/>
    <col min="8" max="21" width="23.1416666666667" style="37" customWidth="1"/>
    <col min="22" max="23" width="23.2833333333333" style="37" customWidth="1"/>
    <col min="24" max="16384" width="10.7083333333333" style="37"/>
  </cols>
  <sheetData>
    <row r="1" s="37" customFormat="1" ht="18.75" customHeight="1" spans="2:23">
      <c r="B1" s="180"/>
      <c r="C1" s="37"/>
      <c r="D1" s="181"/>
      <c r="E1" s="181"/>
      <c r="F1" s="181"/>
      <c r="G1" s="181"/>
      <c r="H1" s="94"/>
      <c r="I1" s="94"/>
      <c r="J1" s="94"/>
      <c r="K1" s="94"/>
      <c r="L1" s="94"/>
      <c r="M1" s="94"/>
      <c r="N1" s="69"/>
      <c r="O1" s="69"/>
      <c r="P1" s="69"/>
      <c r="Q1" s="94"/>
      <c r="R1" s="37"/>
      <c r="S1" s="37"/>
      <c r="T1" s="37"/>
      <c r="U1" s="180"/>
      <c r="V1" s="37"/>
      <c r="W1" s="68" t="s">
        <v>181</v>
      </c>
    </row>
    <row r="2" s="37" customFormat="1" ht="39.75" customHeight="1" spans="1:23">
      <c r="A2" s="182" t="s">
        <v>182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40"/>
      <c r="O2" s="40"/>
      <c r="P2" s="40"/>
      <c r="Q2" s="72"/>
      <c r="R2" s="72"/>
      <c r="S2" s="72"/>
      <c r="T2" s="72"/>
      <c r="U2" s="72"/>
      <c r="V2" s="72"/>
      <c r="W2" s="72"/>
    </row>
    <row r="3" s="37" customFormat="1" ht="18.75" customHeight="1" spans="1:23">
      <c r="A3" s="141" t="str">
        <f>"单位名称："&amp;"迪庆藏族自治州农村电影工程发行放映管理站"</f>
        <v>单位名称：迪庆藏族自治州农村电影工程发行放映管理站</v>
      </c>
      <c r="B3" s="183"/>
      <c r="C3" s="183"/>
      <c r="D3" s="183"/>
      <c r="E3" s="183"/>
      <c r="F3" s="183"/>
      <c r="G3" s="183"/>
      <c r="H3" s="98"/>
      <c r="I3" s="98"/>
      <c r="J3" s="98"/>
      <c r="K3" s="98"/>
      <c r="L3" s="98"/>
      <c r="M3" s="98"/>
      <c r="N3" s="126"/>
      <c r="O3" s="126"/>
      <c r="P3" s="126"/>
      <c r="Q3" s="98"/>
      <c r="R3" s="37"/>
      <c r="S3" s="37"/>
      <c r="T3" s="37"/>
      <c r="U3" s="180"/>
      <c r="V3" s="37"/>
      <c r="W3" s="117" t="s">
        <v>174</v>
      </c>
    </row>
    <row r="4" s="37" customFormat="1" ht="18" customHeight="1" spans="1:23">
      <c r="A4" s="163" t="s">
        <v>183</v>
      </c>
      <c r="B4" s="163" t="s">
        <v>184</v>
      </c>
      <c r="C4" s="163" t="s">
        <v>185</v>
      </c>
      <c r="D4" s="163" t="s">
        <v>186</v>
      </c>
      <c r="E4" s="163" t="s">
        <v>187</v>
      </c>
      <c r="F4" s="163" t="s">
        <v>188</v>
      </c>
      <c r="G4" s="163" t="s">
        <v>189</v>
      </c>
      <c r="H4" s="184" t="s">
        <v>190</v>
      </c>
      <c r="I4" s="120"/>
      <c r="J4" s="120"/>
      <c r="K4" s="120"/>
      <c r="L4" s="120"/>
      <c r="M4" s="120"/>
      <c r="N4" s="79"/>
      <c r="O4" s="79"/>
      <c r="P4" s="79"/>
      <c r="Q4" s="81"/>
      <c r="R4" s="120"/>
      <c r="S4" s="120"/>
      <c r="T4" s="120"/>
      <c r="U4" s="120"/>
      <c r="V4" s="120"/>
      <c r="W4" s="189"/>
    </row>
    <row r="5" s="37" customFormat="1" ht="18" customHeight="1" spans="1:23">
      <c r="A5" s="164"/>
      <c r="B5" s="178"/>
      <c r="C5" s="164"/>
      <c r="D5" s="164"/>
      <c r="E5" s="164"/>
      <c r="F5" s="164"/>
      <c r="G5" s="164"/>
      <c r="H5" s="142" t="s">
        <v>57</v>
      </c>
      <c r="I5" s="184" t="s">
        <v>60</v>
      </c>
      <c r="J5" s="120"/>
      <c r="K5" s="120"/>
      <c r="L5" s="120"/>
      <c r="M5" s="189"/>
      <c r="N5" s="78" t="s">
        <v>191</v>
      </c>
      <c r="O5" s="79"/>
      <c r="P5" s="80"/>
      <c r="Q5" s="163" t="s">
        <v>63</v>
      </c>
      <c r="R5" s="184" t="s">
        <v>78</v>
      </c>
      <c r="S5" s="81"/>
      <c r="T5" s="120"/>
      <c r="U5" s="81"/>
      <c r="V5" s="81"/>
      <c r="W5" s="82"/>
    </row>
    <row r="6" s="37" customFormat="1" ht="18.75" customHeight="1" spans="1:23">
      <c r="A6" s="84"/>
      <c r="B6" s="84"/>
      <c r="C6" s="84"/>
      <c r="D6" s="84"/>
      <c r="E6" s="84"/>
      <c r="F6" s="84"/>
      <c r="G6" s="84"/>
      <c r="H6" s="84"/>
      <c r="I6" s="190" t="s">
        <v>192</v>
      </c>
      <c r="J6" s="163" t="s">
        <v>193</v>
      </c>
      <c r="K6" s="163" t="s">
        <v>194</v>
      </c>
      <c r="L6" s="163" t="s">
        <v>195</v>
      </c>
      <c r="M6" s="163" t="s">
        <v>196</v>
      </c>
      <c r="N6" s="163" t="s">
        <v>60</v>
      </c>
      <c r="O6" s="163" t="s">
        <v>61</v>
      </c>
      <c r="P6" s="163" t="s">
        <v>62</v>
      </c>
      <c r="Q6" s="84"/>
      <c r="R6" s="163" t="s">
        <v>59</v>
      </c>
      <c r="S6" s="163" t="s">
        <v>66</v>
      </c>
      <c r="T6" s="163" t="s">
        <v>197</v>
      </c>
      <c r="U6" s="163" t="s">
        <v>68</v>
      </c>
      <c r="V6" s="163" t="s">
        <v>69</v>
      </c>
      <c r="W6" s="163" t="s">
        <v>70</v>
      </c>
    </row>
    <row r="7" s="37" customFormat="1" ht="37.5" customHeight="1" spans="1:23">
      <c r="A7" s="145"/>
      <c r="B7" s="145"/>
      <c r="C7" s="145"/>
      <c r="D7" s="145"/>
      <c r="E7" s="145"/>
      <c r="F7" s="145"/>
      <c r="G7" s="145"/>
      <c r="H7" s="145"/>
      <c r="I7" s="124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="37" customFormat="1" ht="19.5" customHeight="1" spans="1:23">
      <c r="A8" s="185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85">
        <v>21</v>
      </c>
      <c r="V8" s="185">
        <v>22</v>
      </c>
      <c r="W8" s="185">
        <v>23</v>
      </c>
    </row>
    <row r="9" s="37" customFormat="1" ht="22.5" customHeight="1" spans="1:23">
      <c r="A9" s="186" t="s">
        <v>72</v>
      </c>
      <c r="B9" s="186"/>
      <c r="C9" s="186"/>
      <c r="D9" s="186"/>
      <c r="E9" s="186"/>
      <c r="F9" s="186"/>
      <c r="G9" s="186"/>
      <c r="H9" s="125"/>
      <c r="I9" s="125"/>
      <c r="J9" s="125"/>
      <c r="K9" s="54"/>
      <c r="L9" s="125"/>
      <c r="M9" s="54"/>
      <c r="N9" s="54"/>
      <c r="O9" s="54"/>
      <c r="P9" s="54"/>
      <c r="Q9" s="125"/>
      <c r="R9" s="125"/>
      <c r="S9" s="125"/>
      <c r="T9" s="125"/>
      <c r="U9" s="125"/>
      <c r="V9" s="125"/>
      <c r="W9" s="125"/>
    </row>
    <row r="10" s="37" customFormat="1" ht="22.5" customHeight="1" spans="1:23">
      <c r="A10" s="186" t="s">
        <v>72</v>
      </c>
      <c r="B10" s="186" t="s">
        <v>198</v>
      </c>
      <c r="C10" s="186" t="s">
        <v>199</v>
      </c>
      <c r="D10" s="186" t="s">
        <v>93</v>
      </c>
      <c r="E10" s="186" t="s">
        <v>162</v>
      </c>
      <c r="F10" s="186" t="s">
        <v>200</v>
      </c>
      <c r="G10" s="186" t="s">
        <v>201</v>
      </c>
      <c r="H10" s="125">
        <v>150672</v>
      </c>
      <c r="I10" s="125">
        <v>150672</v>
      </c>
      <c r="J10" s="125"/>
      <c r="K10" s="54"/>
      <c r="L10" s="125">
        <v>150672</v>
      </c>
      <c r="M10" s="54"/>
      <c r="N10" s="176"/>
      <c r="O10" s="176"/>
      <c r="P10" s="176"/>
      <c r="Q10" s="125"/>
      <c r="R10" s="125"/>
      <c r="S10" s="125"/>
      <c r="T10" s="125"/>
      <c r="U10" s="125"/>
      <c r="V10" s="125"/>
      <c r="W10" s="125"/>
    </row>
    <row r="11" s="37" customFormat="1" ht="22.5" customHeight="1" spans="1:23">
      <c r="A11" s="186" t="s">
        <v>72</v>
      </c>
      <c r="B11" s="186" t="s">
        <v>198</v>
      </c>
      <c r="C11" s="186" t="s">
        <v>199</v>
      </c>
      <c r="D11" s="186" t="s">
        <v>93</v>
      </c>
      <c r="E11" s="186" t="s">
        <v>162</v>
      </c>
      <c r="F11" s="186" t="s">
        <v>202</v>
      </c>
      <c r="G11" s="186" t="s">
        <v>203</v>
      </c>
      <c r="H11" s="125">
        <v>146352</v>
      </c>
      <c r="I11" s="125">
        <v>146352</v>
      </c>
      <c r="J11" s="160"/>
      <c r="K11" s="160"/>
      <c r="L11" s="125">
        <v>146352</v>
      </c>
      <c r="M11" s="160"/>
      <c r="N11" s="176"/>
      <c r="O11" s="176"/>
      <c r="P11" s="176"/>
      <c r="Q11" s="125"/>
      <c r="R11" s="125"/>
      <c r="S11" s="125"/>
      <c r="T11" s="125"/>
      <c r="U11" s="125"/>
      <c r="V11" s="125"/>
      <c r="W11" s="125"/>
    </row>
    <row r="12" s="37" customFormat="1" ht="22.5" customHeight="1" spans="1:23">
      <c r="A12" s="186" t="s">
        <v>72</v>
      </c>
      <c r="B12" s="186" t="s">
        <v>198</v>
      </c>
      <c r="C12" s="186" t="s">
        <v>199</v>
      </c>
      <c r="D12" s="186" t="s">
        <v>93</v>
      </c>
      <c r="E12" s="186" t="s">
        <v>162</v>
      </c>
      <c r="F12" s="186" t="s">
        <v>204</v>
      </c>
      <c r="G12" s="186" t="s">
        <v>205</v>
      </c>
      <c r="H12" s="125">
        <v>12556</v>
      </c>
      <c r="I12" s="125">
        <v>12556</v>
      </c>
      <c r="J12" s="160"/>
      <c r="K12" s="160"/>
      <c r="L12" s="125">
        <v>12556</v>
      </c>
      <c r="M12" s="160"/>
      <c r="N12" s="176"/>
      <c r="O12" s="176"/>
      <c r="P12" s="176"/>
      <c r="Q12" s="125"/>
      <c r="R12" s="125"/>
      <c r="S12" s="125"/>
      <c r="T12" s="125"/>
      <c r="U12" s="125"/>
      <c r="V12" s="125"/>
      <c r="W12" s="125"/>
    </row>
    <row r="13" s="37" customFormat="1" ht="22.5" customHeight="1" spans="1:23">
      <c r="A13" s="186" t="s">
        <v>72</v>
      </c>
      <c r="B13" s="186" t="s">
        <v>198</v>
      </c>
      <c r="C13" s="186" t="s">
        <v>199</v>
      </c>
      <c r="D13" s="186" t="s">
        <v>93</v>
      </c>
      <c r="E13" s="186" t="s">
        <v>162</v>
      </c>
      <c r="F13" s="186" t="s">
        <v>204</v>
      </c>
      <c r="G13" s="186" t="s">
        <v>205</v>
      </c>
      <c r="H13" s="125">
        <v>202008</v>
      </c>
      <c r="I13" s="125">
        <v>202008</v>
      </c>
      <c r="J13" s="160"/>
      <c r="K13" s="160"/>
      <c r="L13" s="125">
        <v>202008</v>
      </c>
      <c r="M13" s="160"/>
      <c r="N13" s="176"/>
      <c r="O13" s="176"/>
      <c r="P13" s="176"/>
      <c r="Q13" s="125"/>
      <c r="R13" s="125"/>
      <c r="S13" s="125"/>
      <c r="T13" s="125"/>
      <c r="U13" s="125"/>
      <c r="V13" s="125"/>
      <c r="W13" s="125"/>
    </row>
    <row r="14" s="37" customFormat="1" ht="22.5" customHeight="1" spans="1:23">
      <c r="A14" s="186" t="s">
        <v>72</v>
      </c>
      <c r="B14" s="186" t="s">
        <v>206</v>
      </c>
      <c r="C14" s="186" t="s">
        <v>207</v>
      </c>
      <c r="D14" s="186" t="s">
        <v>93</v>
      </c>
      <c r="E14" s="186" t="s">
        <v>162</v>
      </c>
      <c r="F14" s="186" t="s">
        <v>204</v>
      </c>
      <c r="G14" s="186" t="s">
        <v>205</v>
      </c>
      <c r="H14" s="125">
        <v>98040</v>
      </c>
      <c r="I14" s="125">
        <v>98040</v>
      </c>
      <c r="J14" s="160"/>
      <c r="K14" s="160"/>
      <c r="L14" s="125">
        <v>98040</v>
      </c>
      <c r="M14" s="160"/>
      <c r="N14" s="176"/>
      <c r="O14" s="176"/>
      <c r="P14" s="176"/>
      <c r="Q14" s="125"/>
      <c r="R14" s="125"/>
      <c r="S14" s="125"/>
      <c r="T14" s="125"/>
      <c r="U14" s="125"/>
      <c r="V14" s="125"/>
      <c r="W14" s="125"/>
    </row>
    <row r="15" s="37" customFormat="1" ht="22.5" customHeight="1" spans="1:23">
      <c r="A15" s="186" t="s">
        <v>72</v>
      </c>
      <c r="B15" s="186" t="s">
        <v>206</v>
      </c>
      <c r="C15" s="186" t="s">
        <v>207</v>
      </c>
      <c r="D15" s="186" t="s">
        <v>93</v>
      </c>
      <c r="E15" s="186" t="s">
        <v>162</v>
      </c>
      <c r="F15" s="186" t="s">
        <v>204</v>
      </c>
      <c r="G15" s="186" t="s">
        <v>205</v>
      </c>
      <c r="H15" s="125">
        <v>33000</v>
      </c>
      <c r="I15" s="125">
        <v>33000</v>
      </c>
      <c r="J15" s="160"/>
      <c r="K15" s="160"/>
      <c r="L15" s="125">
        <v>33000</v>
      </c>
      <c r="M15" s="160"/>
      <c r="N15" s="176"/>
      <c r="O15" s="176"/>
      <c r="P15" s="176"/>
      <c r="Q15" s="125"/>
      <c r="R15" s="125"/>
      <c r="S15" s="125"/>
      <c r="T15" s="125"/>
      <c r="U15" s="125"/>
      <c r="V15" s="125"/>
      <c r="W15" s="125"/>
    </row>
    <row r="16" s="37" customFormat="1" ht="22.5" customHeight="1" spans="1:23">
      <c r="A16" s="186" t="s">
        <v>72</v>
      </c>
      <c r="B16" s="186" t="s">
        <v>208</v>
      </c>
      <c r="C16" s="186" t="s">
        <v>209</v>
      </c>
      <c r="D16" s="186" t="s">
        <v>97</v>
      </c>
      <c r="E16" s="186" t="s">
        <v>164</v>
      </c>
      <c r="F16" s="186" t="s">
        <v>210</v>
      </c>
      <c r="G16" s="186" t="s">
        <v>211</v>
      </c>
      <c r="H16" s="125">
        <v>91780.48</v>
      </c>
      <c r="I16" s="125">
        <v>91780.48</v>
      </c>
      <c r="J16" s="160"/>
      <c r="K16" s="160"/>
      <c r="L16" s="125">
        <v>91780.48</v>
      </c>
      <c r="M16" s="160"/>
      <c r="N16" s="176"/>
      <c r="O16" s="176"/>
      <c r="P16" s="176"/>
      <c r="Q16" s="125"/>
      <c r="R16" s="125"/>
      <c r="S16" s="125"/>
      <c r="T16" s="125"/>
      <c r="U16" s="125"/>
      <c r="V16" s="125"/>
      <c r="W16" s="125"/>
    </row>
    <row r="17" s="37" customFormat="1" ht="22.5" customHeight="1" spans="1:23">
      <c r="A17" s="186" t="s">
        <v>72</v>
      </c>
      <c r="B17" s="186" t="s">
        <v>208</v>
      </c>
      <c r="C17" s="186" t="s">
        <v>209</v>
      </c>
      <c r="D17" s="186" t="s">
        <v>104</v>
      </c>
      <c r="E17" s="186" t="s">
        <v>167</v>
      </c>
      <c r="F17" s="186" t="s">
        <v>212</v>
      </c>
      <c r="G17" s="186" t="s">
        <v>213</v>
      </c>
      <c r="H17" s="125">
        <v>42080.4</v>
      </c>
      <c r="I17" s="125">
        <v>42080.4</v>
      </c>
      <c r="J17" s="160"/>
      <c r="K17" s="160"/>
      <c r="L17" s="125">
        <v>42080.4</v>
      </c>
      <c r="M17" s="160"/>
      <c r="N17" s="176"/>
      <c r="O17" s="176"/>
      <c r="P17" s="176"/>
      <c r="Q17" s="125"/>
      <c r="R17" s="125"/>
      <c r="S17" s="125"/>
      <c r="T17" s="125"/>
      <c r="U17" s="125"/>
      <c r="V17" s="125"/>
      <c r="W17" s="125"/>
    </row>
    <row r="18" s="37" customFormat="1" ht="22.5" customHeight="1" spans="1:23">
      <c r="A18" s="186" t="s">
        <v>72</v>
      </c>
      <c r="B18" s="186" t="s">
        <v>208</v>
      </c>
      <c r="C18" s="186" t="s">
        <v>209</v>
      </c>
      <c r="D18" s="186" t="s">
        <v>105</v>
      </c>
      <c r="E18" s="186" t="s">
        <v>168</v>
      </c>
      <c r="F18" s="186" t="s">
        <v>214</v>
      </c>
      <c r="G18" s="186" t="s">
        <v>215</v>
      </c>
      <c r="H18" s="125">
        <v>38687.35</v>
      </c>
      <c r="I18" s="125">
        <v>38687.35</v>
      </c>
      <c r="J18" s="160"/>
      <c r="K18" s="160"/>
      <c r="L18" s="125">
        <v>38687.35</v>
      </c>
      <c r="M18" s="160"/>
      <c r="N18" s="176"/>
      <c r="O18" s="176"/>
      <c r="P18" s="176"/>
      <c r="Q18" s="125"/>
      <c r="R18" s="125"/>
      <c r="S18" s="125"/>
      <c r="T18" s="125"/>
      <c r="U18" s="125"/>
      <c r="V18" s="125"/>
      <c r="W18" s="125"/>
    </row>
    <row r="19" s="37" customFormat="1" ht="22.5" customHeight="1" spans="1:23">
      <c r="A19" s="186" t="s">
        <v>72</v>
      </c>
      <c r="B19" s="186" t="s">
        <v>208</v>
      </c>
      <c r="C19" s="186" t="s">
        <v>209</v>
      </c>
      <c r="D19" s="186" t="s">
        <v>105</v>
      </c>
      <c r="E19" s="186" t="s">
        <v>168</v>
      </c>
      <c r="F19" s="186" t="s">
        <v>214</v>
      </c>
      <c r="G19" s="186" t="s">
        <v>215</v>
      </c>
      <c r="H19" s="125">
        <v>22442.88</v>
      </c>
      <c r="I19" s="125">
        <v>22442.88</v>
      </c>
      <c r="J19" s="160"/>
      <c r="K19" s="160"/>
      <c r="L19" s="125">
        <v>22442.88</v>
      </c>
      <c r="M19" s="160"/>
      <c r="N19" s="176"/>
      <c r="O19" s="176"/>
      <c r="P19" s="176"/>
      <c r="Q19" s="125"/>
      <c r="R19" s="125"/>
      <c r="S19" s="125"/>
      <c r="T19" s="125"/>
      <c r="U19" s="125"/>
      <c r="V19" s="125"/>
      <c r="W19" s="125"/>
    </row>
    <row r="20" s="37" customFormat="1" ht="22.5" customHeight="1" spans="1:23">
      <c r="A20" s="186" t="s">
        <v>72</v>
      </c>
      <c r="B20" s="186" t="s">
        <v>208</v>
      </c>
      <c r="C20" s="186" t="s">
        <v>209</v>
      </c>
      <c r="D20" s="186" t="s">
        <v>106</v>
      </c>
      <c r="E20" s="186" t="s">
        <v>169</v>
      </c>
      <c r="F20" s="186" t="s">
        <v>216</v>
      </c>
      <c r="G20" s="186" t="s">
        <v>217</v>
      </c>
      <c r="H20" s="125">
        <v>1147.26</v>
      </c>
      <c r="I20" s="125">
        <v>1147.26</v>
      </c>
      <c r="J20" s="160"/>
      <c r="K20" s="160"/>
      <c r="L20" s="125">
        <v>1147.26</v>
      </c>
      <c r="M20" s="160"/>
      <c r="N20" s="176"/>
      <c r="O20" s="176"/>
      <c r="P20" s="176"/>
      <c r="Q20" s="125"/>
      <c r="R20" s="125"/>
      <c r="S20" s="125"/>
      <c r="T20" s="125"/>
      <c r="U20" s="125"/>
      <c r="V20" s="125"/>
      <c r="W20" s="125"/>
    </row>
    <row r="21" s="37" customFormat="1" ht="22.5" customHeight="1" spans="1:23">
      <c r="A21" s="186" t="s">
        <v>72</v>
      </c>
      <c r="B21" s="186" t="s">
        <v>208</v>
      </c>
      <c r="C21" s="186" t="s">
        <v>209</v>
      </c>
      <c r="D21" s="186" t="s">
        <v>93</v>
      </c>
      <c r="E21" s="186" t="s">
        <v>162</v>
      </c>
      <c r="F21" s="186" t="s">
        <v>216</v>
      </c>
      <c r="G21" s="186" t="s">
        <v>217</v>
      </c>
      <c r="H21" s="125">
        <v>3927.5</v>
      </c>
      <c r="I21" s="125">
        <v>3927.5</v>
      </c>
      <c r="J21" s="160"/>
      <c r="K21" s="160"/>
      <c r="L21" s="125">
        <v>3927.5</v>
      </c>
      <c r="M21" s="160"/>
      <c r="N21" s="176"/>
      <c r="O21" s="176"/>
      <c r="P21" s="176"/>
      <c r="Q21" s="125"/>
      <c r="R21" s="125"/>
      <c r="S21" s="125"/>
      <c r="T21" s="125"/>
      <c r="U21" s="125"/>
      <c r="V21" s="125"/>
      <c r="W21" s="125"/>
    </row>
    <row r="22" s="37" customFormat="1" ht="22.5" customHeight="1" spans="1:23">
      <c r="A22" s="186" t="s">
        <v>72</v>
      </c>
      <c r="B22" s="186" t="s">
        <v>208</v>
      </c>
      <c r="C22" s="186" t="s">
        <v>209</v>
      </c>
      <c r="D22" s="186" t="s">
        <v>106</v>
      </c>
      <c r="E22" s="186" t="s">
        <v>169</v>
      </c>
      <c r="F22" s="186" t="s">
        <v>216</v>
      </c>
      <c r="G22" s="186" t="s">
        <v>217</v>
      </c>
      <c r="H22" s="125">
        <v>2760</v>
      </c>
      <c r="I22" s="125">
        <v>2760</v>
      </c>
      <c r="J22" s="160"/>
      <c r="K22" s="160"/>
      <c r="L22" s="125">
        <v>2760</v>
      </c>
      <c r="M22" s="160"/>
      <c r="N22" s="176"/>
      <c r="O22" s="176"/>
      <c r="P22" s="176"/>
      <c r="Q22" s="125"/>
      <c r="R22" s="125"/>
      <c r="S22" s="125"/>
      <c r="T22" s="125"/>
      <c r="U22" s="125"/>
      <c r="V22" s="125"/>
      <c r="W22" s="125"/>
    </row>
    <row r="23" s="37" customFormat="1" ht="22.5" customHeight="1" spans="1:23">
      <c r="A23" s="186" t="s">
        <v>72</v>
      </c>
      <c r="B23" s="186" t="s">
        <v>218</v>
      </c>
      <c r="C23" s="186" t="s">
        <v>171</v>
      </c>
      <c r="D23" s="186" t="s">
        <v>110</v>
      </c>
      <c r="E23" s="186" t="s">
        <v>171</v>
      </c>
      <c r="F23" s="186" t="s">
        <v>219</v>
      </c>
      <c r="G23" s="186" t="s">
        <v>171</v>
      </c>
      <c r="H23" s="125">
        <v>72795.36</v>
      </c>
      <c r="I23" s="125">
        <v>72795.36</v>
      </c>
      <c r="J23" s="160"/>
      <c r="K23" s="160"/>
      <c r="L23" s="125">
        <v>72795.36</v>
      </c>
      <c r="M23" s="160"/>
      <c r="N23" s="176"/>
      <c r="O23" s="176"/>
      <c r="P23" s="176"/>
      <c r="Q23" s="125"/>
      <c r="R23" s="125"/>
      <c r="S23" s="125"/>
      <c r="T23" s="125"/>
      <c r="U23" s="125"/>
      <c r="V23" s="125"/>
      <c r="W23" s="125"/>
    </row>
    <row r="24" s="37" customFormat="1" ht="22.5" customHeight="1" spans="1:23">
      <c r="A24" s="186" t="s">
        <v>72</v>
      </c>
      <c r="B24" s="186" t="s">
        <v>220</v>
      </c>
      <c r="C24" s="186" t="s">
        <v>221</v>
      </c>
      <c r="D24" s="186" t="s">
        <v>93</v>
      </c>
      <c r="E24" s="186" t="s">
        <v>162</v>
      </c>
      <c r="F24" s="186" t="s">
        <v>222</v>
      </c>
      <c r="G24" s="186" t="s">
        <v>223</v>
      </c>
      <c r="H24" s="125">
        <v>600</v>
      </c>
      <c r="I24" s="125">
        <v>600</v>
      </c>
      <c r="J24" s="160"/>
      <c r="K24" s="160"/>
      <c r="L24" s="125">
        <v>600</v>
      </c>
      <c r="M24" s="160"/>
      <c r="N24" s="176"/>
      <c r="O24" s="176"/>
      <c r="P24" s="176"/>
      <c r="Q24" s="125"/>
      <c r="R24" s="125"/>
      <c r="S24" s="125"/>
      <c r="T24" s="125"/>
      <c r="U24" s="125"/>
      <c r="V24" s="125"/>
      <c r="W24" s="125"/>
    </row>
    <row r="25" s="37" customFormat="1" ht="22.5" customHeight="1" spans="1:23">
      <c r="A25" s="186" t="s">
        <v>72</v>
      </c>
      <c r="B25" s="186" t="s">
        <v>220</v>
      </c>
      <c r="C25" s="186" t="s">
        <v>221</v>
      </c>
      <c r="D25" s="186" t="s">
        <v>93</v>
      </c>
      <c r="E25" s="186" t="s">
        <v>162</v>
      </c>
      <c r="F25" s="186" t="s">
        <v>224</v>
      </c>
      <c r="G25" s="186" t="s">
        <v>225</v>
      </c>
      <c r="H25" s="125">
        <v>1100</v>
      </c>
      <c r="I25" s="125">
        <v>1100</v>
      </c>
      <c r="J25" s="160"/>
      <c r="K25" s="160"/>
      <c r="L25" s="125">
        <v>1100</v>
      </c>
      <c r="M25" s="160"/>
      <c r="N25" s="176"/>
      <c r="O25" s="176"/>
      <c r="P25" s="176"/>
      <c r="Q25" s="125"/>
      <c r="R25" s="125"/>
      <c r="S25" s="125"/>
      <c r="T25" s="125"/>
      <c r="U25" s="125"/>
      <c r="V25" s="125"/>
      <c r="W25" s="125"/>
    </row>
    <row r="26" s="37" customFormat="1" ht="22.5" customHeight="1" spans="1:23">
      <c r="A26" s="186" t="s">
        <v>72</v>
      </c>
      <c r="B26" s="186" t="s">
        <v>220</v>
      </c>
      <c r="C26" s="186" t="s">
        <v>221</v>
      </c>
      <c r="D26" s="186" t="s">
        <v>93</v>
      </c>
      <c r="E26" s="186" t="s">
        <v>162</v>
      </c>
      <c r="F26" s="186" t="s">
        <v>224</v>
      </c>
      <c r="G26" s="186" t="s">
        <v>225</v>
      </c>
      <c r="H26" s="125">
        <v>12550</v>
      </c>
      <c r="I26" s="125">
        <v>12550</v>
      </c>
      <c r="J26" s="160"/>
      <c r="K26" s="160"/>
      <c r="L26" s="125">
        <v>12550</v>
      </c>
      <c r="M26" s="160"/>
      <c r="N26" s="176"/>
      <c r="O26" s="176"/>
      <c r="P26" s="176"/>
      <c r="Q26" s="125"/>
      <c r="R26" s="125"/>
      <c r="S26" s="125"/>
      <c r="T26" s="125"/>
      <c r="U26" s="125"/>
      <c r="V26" s="125"/>
      <c r="W26" s="125"/>
    </row>
    <row r="27" s="37" customFormat="1" ht="22.5" customHeight="1" spans="1:23">
      <c r="A27" s="186" t="s">
        <v>72</v>
      </c>
      <c r="B27" s="186" t="s">
        <v>226</v>
      </c>
      <c r="C27" s="186" t="s">
        <v>227</v>
      </c>
      <c r="D27" s="186" t="s">
        <v>89</v>
      </c>
      <c r="E27" s="186" t="s">
        <v>160</v>
      </c>
      <c r="F27" s="186" t="s">
        <v>228</v>
      </c>
      <c r="G27" s="186" t="s">
        <v>229</v>
      </c>
      <c r="H27" s="125">
        <v>800</v>
      </c>
      <c r="I27" s="125">
        <v>800</v>
      </c>
      <c r="J27" s="160"/>
      <c r="K27" s="160"/>
      <c r="L27" s="125">
        <v>800</v>
      </c>
      <c r="M27" s="160"/>
      <c r="N27" s="176"/>
      <c r="O27" s="176"/>
      <c r="P27" s="176"/>
      <c r="Q27" s="125"/>
      <c r="R27" s="125"/>
      <c r="S27" s="125"/>
      <c r="T27" s="125"/>
      <c r="U27" s="125"/>
      <c r="V27" s="125"/>
      <c r="W27" s="125"/>
    </row>
    <row r="28" s="37" customFormat="1" ht="22.5" customHeight="1" spans="1:23">
      <c r="A28" s="186" t="s">
        <v>72</v>
      </c>
      <c r="B28" s="186" t="s">
        <v>226</v>
      </c>
      <c r="C28" s="186" t="s">
        <v>227</v>
      </c>
      <c r="D28" s="186" t="s">
        <v>89</v>
      </c>
      <c r="E28" s="186" t="s">
        <v>160</v>
      </c>
      <c r="F28" s="186" t="s">
        <v>230</v>
      </c>
      <c r="G28" s="186" t="s">
        <v>231</v>
      </c>
      <c r="H28" s="125">
        <v>4600</v>
      </c>
      <c r="I28" s="125">
        <v>4600</v>
      </c>
      <c r="J28" s="160"/>
      <c r="K28" s="160"/>
      <c r="L28" s="125">
        <v>4600</v>
      </c>
      <c r="M28" s="160"/>
      <c r="N28" s="176"/>
      <c r="O28" s="176"/>
      <c r="P28" s="176"/>
      <c r="Q28" s="125"/>
      <c r="R28" s="125"/>
      <c r="S28" s="125"/>
      <c r="T28" s="125"/>
      <c r="U28" s="125"/>
      <c r="V28" s="125"/>
      <c r="W28" s="125"/>
    </row>
    <row r="29" s="37" customFormat="1" ht="22.5" customHeight="1" spans="1:23">
      <c r="A29" s="186" t="s">
        <v>72</v>
      </c>
      <c r="B29" s="186" t="s">
        <v>232</v>
      </c>
      <c r="C29" s="186" t="s">
        <v>233</v>
      </c>
      <c r="D29" s="186" t="s">
        <v>93</v>
      </c>
      <c r="E29" s="186" t="s">
        <v>162</v>
      </c>
      <c r="F29" s="186" t="s">
        <v>234</v>
      </c>
      <c r="G29" s="186" t="s">
        <v>233</v>
      </c>
      <c r="H29" s="125">
        <v>11221.44</v>
      </c>
      <c r="I29" s="125">
        <v>11221.44</v>
      </c>
      <c r="J29" s="160"/>
      <c r="K29" s="160"/>
      <c r="L29" s="125">
        <v>11221.44</v>
      </c>
      <c r="M29" s="160"/>
      <c r="N29" s="176"/>
      <c r="O29" s="176"/>
      <c r="P29" s="176"/>
      <c r="Q29" s="125"/>
      <c r="R29" s="125"/>
      <c r="S29" s="125"/>
      <c r="T29" s="125"/>
      <c r="U29" s="125"/>
      <c r="V29" s="125"/>
      <c r="W29" s="125"/>
    </row>
    <row r="30" s="37" customFormat="1" ht="22.5" customHeight="1" spans="1:23">
      <c r="A30" s="186" t="s">
        <v>72</v>
      </c>
      <c r="B30" s="186" t="s">
        <v>220</v>
      </c>
      <c r="C30" s="186" t="s">
        <v>221</v>
      </c>
      <c r="D30" s="186" t="s">
        <v>93</v>
      </c>
      <c r="E30" s="186" t="s">
        <v>162</v>
      </c>
      <c r="F30" s="186" t="s">
        <v>235</v>
      </c>
      <c r="G30" s="186" t="s">
        <v>236</v>
      </c>
      <c r="H30" s="125">
        <v>450</v>
      </c>
      <c r="I30" s="125">
        <v>450</v>
      </c>
      <c r="J30" s="160"/>
      <c r="K30" s="160"/>
      <c r="L30" s="125">
        <v>450</v>
      </c>
      <c r="M30" s="160"/>
      <c r="N30" s="176"/>
      <c r="O30" s="176"/>
      <c r="P30" s="176"/>
      <c r="Q30" s="125"/>
      <c r="R30" s="125"/>
      <c r="S30" s="125"/>
      <c r="T30" s="125"/>
      <c r="U30" s="125"/>
      <c r="V30" s="125"/>
      <c r="W30" s="125"/>
    </row>
    <row r="31" s="37" customFormat="1" ht="22.5" customHeight="1" spans="1:23">
      <c r="A31" s="186" t="s">
        <v>72</v>
      </c>
      <c r="B31" s="186" t="s">
        <v>237</v>
      </c>
      <c r="C31" s="186" t="s">
        <v>238</v>
      </c>
      <c r="D31" s="186" t="s">
        <v>93</v>
      </c>
      <c r="E31" s="186" t="s">
        <v>162</v>
      </c>
      <c r="F31" s="186" t="s">
        <v>235</v>
      </c>
      <c r="G31" s="186" t="s">
        <v>236</v>
      </c>
      <c r="H31" s="125">
        <v>15000</v>
      </c>
      <c r="I31" s="125">
        <v>15000</v>
      </c>
      <c r="J31" s="160"/>
      <c r="K31" s="160"/>
      <c r="L31" s="125">
        <v>15000</v>
      </c>
      <c r="M31" s="160"/>
      <c r="N31" s="176"/>
      <c r="O31" s="176"/>
      <c r="P31" s="176"/>
      <c r="Q31" s="125"/>
      <c r="R31" s="125"/>
      <c r="S31" s="125"/>
      <c r="T31" s="125"/>
      <c r="U31" s="125"/>
      <c r="V31" s="125"/>
      <c r="W31" s="125"/>
    </row>
    <row r="32" s="37" customFormat="1" ht="22.5" customHeight="1" spans="1:23">
      <c r="A32" s="186" t="s">
        <v>72</v>
      </c>
      <c r="B32" s="186" t="s">
        <v>239</v>
      </c>
      <c r="C32" s="186" t="s">
        <v>240</v>
      </c>
      <c r="D32" s="186" t="s">
        <v>93</v>
      </c>
      <c r="E32" s="186" t="s">
        <v>162</v>
      </c>
      <c r="F32" s="186" t="s">
        <v>241</v>
      </c>
      <c r="G32" s="186" t="s">
        <v>240</v>
      </c>
      <c r="H32" s="125">
        <v>25000</v>
      </c>
      <c r="I32" s="125">
        <v>25000</v>
      </c>
      <c r="J32" s="160"/>
      <c r="K32" s="160"/>
      <c r="L32" s="125">
        <v>25000</v>
      </c>
      <c r="M32" s="160"/>
      <c r="N32" s="176"/>
      <c r="O32" s="176"/>
      <c r="P32" s="176"/>
      <c r="Q32" s="125"/>
      <c r="R32" s="125"/>
      <c r="S32" s="125"/>
      <c r="T32" s="125"/>
      <c r="U32" s="125"/>
      <c r="V32" s="125"/>
      <c r="W32" s="125"/>
    </row>
    <row r="33" s="37" customFormat="1" ht="22.5" customHeight="1" spans="1:23">
      <c r="A33" s="186" t="s">
        <v>72</v>
      </c>
      <c r="B33" s="186" t="s">
        <v>220</v>
      </c>
      <c r="C33" s="186" t="s">
        <v>221</v>
      </c>
      <c r="D33" s="186" t="s">
        <v>99</v>
      </c>
      <c r="E33" s="186" t="s">
        <v>165</v>
      </c>
      <c r="F33" s="186" t="s">
        <v>242</v>
      </c>
      <c r="G33" s="186" t="s">
        <v>243</v>
      </c>
      <c r="H33" s="125">
        <v>5600</v>
      </c>
      <c r="I33" s="125">
        <v>5600</v>
      </c>
      <c r="J33" s="160"/>
      <c r="K33" s="160"/>
      <c r="L33" s="125">
        <v>5600</v>
      </c>
      <c r="M33" s="160"/>
      <c r="N33" s="176"/>
      <c r="O33" s="176"/>
      <c r="P33" s="176"/>
      <c r="Q33" s="125"/>
      <c r="R33" s="125"/>
      <c r="S33" s="125"/>
      <c r="T33" s="125"/>
      <c r="U33" s="125"/>
      <c r="V33" s="125"/>
      <c r="W33" s="125"/>
    </row>
    <row r="34" s="37" customFormat="1" ht="22.5" customHeight="1" spans="1:23">
      <c r="A34" s="170" t="s">
        <v>111</v>
      </c>
      <c r="B34" s="187"/>
      <c r="C34" s="187"/>
      <c r="D34" s="187"/>
      <c r="E34" s="187"/>
      <c r="F34" s="187"/>
      <c r="G34" s="188"/>
      <c r="H34" s="125">
        <v>995170.67</v>
      </c>
      <c r="I34" s="125">
        <v>995170.67</v>
      </c>
      <c r="J34" s="125"/>
      <c r="K34" s="54"/>
      <c r="L34" s="125">
        <v>995170.67</v>
      </c>
      <c r="M34" s="54"/>
      <c r="N34" s="176"/>
      <c r="O34" s="176"/>
      <c r="P34" s="176"/>
      <c r="Q34" s="125"/>
      <c r="R34" s="125"/>
      <c r="S34" s="125"/>
      <c r="T34" s="125"/>
      <c r="U34" s="125"/>
      <c r="V34" s="125"/>
      <c r="W34" s="125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pane ySplit="1" topLeftCell="A2" activePane="bottomLeft" state="frozen"/>
      <selection/>
      <selection pane="bottomLeft" activeCell="A2" sqref="A2:W2"/>
    </sheetView>
  </sheetViews>
  <sheetFormatPr defaultColWidth="10.7083333333333" defaultRowHeight="14.25" customHeight="1"/>
  <cols>
    <col min="1" max="1" width="14.575" style="37" customWidth="1"/>
    <col min="2" max="2" width="15.7083333333333" style="37" customWidth="1"/>
    <col min="3" max="3" width="38.2833333333333" style="37" customWidth="1"/>
    <col min="4" max="4" width="27.85" style="37" customWidth="1"/>
    <col min="5" max="5" width="13" style="37" customWidth="1"/>
    <col min="6" max="6" width="20.7083333333333" style="37" customWidth="1"/>
    <col min="7" max="7" width="11.575" style="37" customWidth="1"/>
    <col min="8" max="8" width="20.7083333333333" style="37" customWidth="1"/>
    <col min="9" max="21" width="22.2833333333333" style="37" customWidth="1"/>
    <col min="22" max="23" width="22.575" style="37" customWidth="1"/>
    <col min="24" max="16384" width="10.7083333333333" style="37"/>
  </cols>
  <sheetData>
    <row r="1" s="37" customFormat="1" ht="13.5" customHeight="1" spans="2:23">
      <c r="B1" s="161"/>
      <c r="C1" s="37"/>
      <c r="D1" s="37"/>
      <c r="E1" s="162"/>
      <c r="F1" s="162"/>
      <c r="G1" s="162"/>
      <c r="H1" s="162"/>
      <c r="I1" s="69"/>
      <c r="J1" s="69"/>
      <c r="K1" s="69"/>
      <c r="L1" s="69"/>
      <c r="M1" s="69"/>
      <c r="N1" s="69"/>
      <c r="O1" s="69"/>
      <c r="P1" s="69"/>
      <c r="Q1" s="69"/>
      <c r="R1" s="37"/>
      <c r="S1" s="37"/>
      <c r="T1" s="37"/>
      <c r="U1" s="161"/>
      <c r="V1" s="37"/>
      <c r="W1" s="38" t="s">
        <v>244</v>
      </c>
    </row>
    <row r="2" s="37" customFormat="1" ht="41.25" customHeight="1" spans="1:23">
      <c r="A2" s="59" t="s">
        <v>245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="37" customFormat="1" ht="19.5" customHeight="1" spans="1:23">
      <c r="A3" s="141" t="str">
        <f>"单位名称："&amp;"迪庆藏族自治州农村电影工程发行放映管理站"</f>
        <v>单位名称：迪庆藏族自治州农村电影工程发行放映管理站</v>
      </c>
      <c r="B3" s="42"/>
      <c r="C3" s="42"/>
      <c r="D3" s="42"/>
      <c r="E3" s="42"/>
      <c r="F3" s="42"/>
      <c r="G3" s="42"/>
      <c r="H3" s="42"/>
      <c r="I3" s="126"/>
      <c r="J3" s="126"/>
      <c r="K3" s="126"/>
      <c r="L3" s="126"/>
      <c r="M3" s="126"/>
      <c r="N3" s="126"/>
      <c r="O3" s="126"/>
      <c r="P3" s="126"/>
      <c r="Q3" s="126"/>
      <c r="R3" s="37"/>
      <c r="S3" s="37"/>
      <c r="T3" s="37"/>
      <c r="U3" s="161"/>
      <c r="V3" s="37"/>
      <c r="W3" s="133" t="s">
        <v>174</v>
      </c>
    </row>
    <row r="4" s="37" customFormat="1" ht="21.75" customHeight="1" spans="1:23">
      <c r="A4" s="163" t="s">
        <v>246</v>
      </c>
      <c r="B4" s="45" t="s">
        <v>184</v>
      </c>
      <c r="C4" s="163" t="s">
        <v>185</v>
      </c>
      <c r="D4" s="163" t="s">
        <v>247</v>
      </c>
      <c r="E4" s="45" t="s">
        <v>186</v>
      </c>
      <c r="F4" s="45" t="s">
        <v>187</v>
      </c>
      <c r="G4" s="45" t="s">
        <v>188</v>
      </c>
      <c r="H4" s="45" t="s">
        <v>189</v>
      </c>
      <c r="I4" s="77" t="s">
        <v>57</v>
      </c>
      <c r="J4" s="78" t="s">
        <v>248</v>
      </c>
      <c r="K4" s="79"/>
      <c r="L4" s="79"/>
      <c r="M4" s="80"/>
      <c r="N4" s="78" t="s">
        <v>191</v>
      </c>
      <c r="O4" s="79"/>
      <c r="P4" s="80"/>
      <c r="Q4" s="45" t="s">
        <v>63</v>
      </c>
      <c r="R4" s="78" t="s">
        <v>78</v>
      </c>
      <c r="S4" s="79"/>
      <c r="T4" s="79"/>
      <c r="U4" s="79"/>
      <c r="V4" s="79"/>
      <c r="W4" s="80"/>
    </row>
    <row r="5" s="37" customFormat="1" ht="21.75" customHeight="1" spans="1:23">
      <c r="A5" s="164"/>
      <c r="B5" s="84"/>
      <c r="C5" s="164"/>
      <c r="D5" s="164"/>
      <c r="E5" s="101"/>
      <c r="F5" s="101"/>
      <c r="G5" s="101"/>
      <c r="H5" s="101"/>
      <c r="I5" s="84"/>
      <c r="J5" s="173" t="s">
        <v>60</v>
      </c>
      <c r="K5" s="174"/>
      <c r="L5" s="45" t="s">
        <v>61</v>
      </c>
      <c r="M5" s="45" t="s">
        <v>62</v>
      </c>
      <c r="N5" s="45" t="s">
        <v>60</v>
      </c>
      <c r="O5" s="45" t="s">
        <v>61</v>
      </c>
      <c r="P5" s="45" t="s">
        <v>62</v>
      </c>
      <c r="Q5" s="101"/>
      <c r="R5" s="45" t="s">
        <v>59</v>
      </c>
      <c r="S5" s="163" t="s">
        <v>66</v>
      </c>
      <c r="T5" s="163" t="s">
        <v>197</v>
      </c>
      <c r="U5" s="163" t="s">
        <v>68</v>
      </c>
      <c r="V5" s="163" t="s">
        <v>69</v>
      </c>
      <c r="W5" s="163" t="s">
        <v>70</v>
      </c>
    </row>
    <row r="6" s="37" customFormat="1" ht="21" customHeight="1" spans="1:23">
      <c r="A6" s="84"/>
      <c r="B6" s="84"/>
      <c r="C6" s="84"/>
      <c r="D6" s="84"/>
      <c r="E6" s="84"/>
      <c r="F6" s="84"/>
      <c r="G6" s="84"/>
      <c r="H6" s="84"/>
      <c r="I6" s="84"/>
      <c r="J6" s="175"/>
      <c r="K6" s="127"/>
      <c r="L6" s="84"/>
      <c r="M6" s="84"/>
      <c r="N6" s="84"/>
      <c r="O6" s="84"/>
      <c r="P6" s="84"/>
      <c r="Q6" s="84"/>
      <c r="R6" s="84"/>
      <c r="S6" s="178"/>
      <c r="T6" s="178"/>
      <c r="U6" s="178"/>
      <c r="V6" s="178"/>
      <c r="W6" s="178"/>
    </row>
    <row r="7" s="37" customFormat="1" ht="39.75" customHeight="1" spans="1:23">
      <c r="A7" s="165"/>
      <c r="B7" s="83"/>
      <c r="C7" s="165"/>
      <c r="D7" s="165"/>
      <c r="E7" s="49"/>
      <c r="F7" s="49"/>
      <c r="G7" s="49"/>
      <c r="H7" s="49"/>
      <c r="I7" s="83"/>
      <c r="J7" s="50" t="s">
        <v>59</v>
      </c>
      <c r="K7" s="50" t="s">
        <v>249</v>
      </c>
      <c r="L7" s="49"/>
      <c r="M7" s="49"/>
      <c r="N7" s="49"/>
      <c r="O7" s="49"/>
      <c r="P7" s="49"/>
      <c r="Q7" s="49"/>
      <c r="R7" s="49"/>
      <c r="S7" s="49"/>
      <c r="T7" s="49"/>
      <c r="U7" s="83"/>
      <c r="V7" s="49"/>
      <c r="W7" s="49"/>
    </row>
    <row r="8" s="37" customFormat="1" ht="19.5" customHeight="1" spans="1:23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</row>
    <row r="9" s="37" customFormat="1" ht="22.5" customHeight="1" spans="1:23">
      <c r="A9" s="167" t="s">
        <v>250</v>
      </c>
      <c r="B9" s="167"/>
      <c r="C9" s="167"/>
      <c r="D9" s="168"/>
      <c r="E9" s="168"/>
      <c r="F9" s="168"/>
      <c r="G9" s="168"/>
      <c r="H9" s="168"/>
      <c r="I9" s="23">
        <v>100000</v>
      </c>
      <c r="J9" s="23">
        <v>100000</v>
      </c>
      <c r="K9" s="23">
        <v>100000</v>
      </c>
      <c r="L9" s="23"/>
      <c r="M9" s="23"/>
      <c r="N9" s="176"/>
      <c r="O9" s="176"/>
      <c r="P9" s="176"/>
      <c r="Q9" s="23"/>
      <c r="R9" s="23"/>
      <c r="S9" s="23"/>
      <c r="T9" s="23"/>
      <c r="U9" s="125"/>
      <c r="V9" s="23"/>
      <c r="W9" s="23"/>
    </row>
    <row r="10" s="37" customFormat="1" ht="22.5" customHeight="1" spans="1:23">
      <c r="A10" s="168" t="s">
        <v>251</v>
      </c>
      <c r="B10" s="168" t="s">
        <v>252</v>
      </c>
      <c r="C10" s="169" t="s">
        <v>250</v>
      </c>
      <c r="D10" s="168" t="s">
        <v>72</v>
      </c>
      <c r="E10" s="168" t="s">
        <v>93</v>
      </c>
      <c r="F10" s="168" t="s">
        <v>162</v>
      </c>
      <c r="G10" s="168" t="s">
        <v>253</v>
      </c>
      <c r="H10" s="168" t="s">
        <v>254</v>
      </c>
      <c r="I10" s="23">
        <v>18000</v>
      </c>
      <c r="J10" s="23">
        <v>18000</v>
      </c>
      <c r="K10" s="23">
        <v>18000</v>
      </c>
      <c r="L10" s="23"/>
      <c r="M10" s="23"/>
      <c r="N10" s="176"/>
      <c r="O10" s="176"/>
      <c r="P10" s="176"/>
      <c r="Q10" s="23"/>
      <c r="R10" s="23"/>
      <c r="S10" s="23"/>
      <c r="T10" s="23"/>
      <c r="U10" s="125"/>
      <c r="V10" s="23"/>
      <c r="W10" s="23"/>
    </row>
    <row r="11" s="37" customFormat="1" ht="22.5" customHeight="1" spans="1:23">
      <c r="A11" s="168" t="s">
        <v>251</v>
      </c>
      <c r="B11" s="168" t="s">
        <v>252</v>
      </c>
      <c r="C11" s="169" t="s">
        <v>250</v>
      </c>
      <c r="D11" s="168" t="s">
        <v>72</v>
      </c>
      <c r="E11" s="168" t="s">
        <v>93</v>
      </c>
      <c r="F11" s="168" t="s">
        <v>162</v>
      </c>
      <c r="G11" s="168" t="s">
        <v>255</v>
      </c>
      <c r="H11" s="168" t="s">
        <v>256</v>
      </c>
      <c r="I11" s="23">
        <v>12000</v>
      </c>
      <c r="J11" s="23">
        <v>12000</v>
      </c>
      <c r="K11" s="23">
        <v>12000</v>
      </c>
      <c r="L11" s="23"/>
      <c r="M11" s="23"/>
      <c r="N11" s="176"/>
      <c r="O11" s="176"/>
      <c r="P11" s="176"/>
      <c r="Q11" s="23"/>
      <c r="R11" s="23"/>
      <c r="S11" s="23"/>
      <c r="T11" s="23"/>
      <c r="U11" s="125"/>
      <c r="V11" s="23"/>
      <c r="W11" s="23"/>
    </row>
    <row r="12" s="37" customFormat="1" ht="22.5" customHeight="1" spans="1:23">
      <c r="A12" s="168" t="s">
        <v>251</v>
      </c>
      <c r="B12" s="168" t="s">
        <v>252</v>
      </c>
      <c r="C12" s="169" t="s">
        <v>250</v>
      </c>
      <c r="D12" s="168" t="s">
        <v>72</v>
      </c>
      <c r="E12" s="168" t="s">
        <v>93</v>
      </c>
      <c r="F12" s="168" t="s">
        <v>162</v>
      </c>
      <c r="G12" s="168" t="s">
        <v>257</v>
      </c>
      <c r="H12" s="168" t="s">
        <v>258</v>
      </c>
      <c r="I12" s="23">
        <v>24000</v>
      </c>
      <c r="J12" s="23">
        <v>24000</v>
      </c>
      <c r="K12" s="23">
        <v>24000</v>
      </c>
      <c r="L12" s="23"/>
      <c r="M12" s="23"/>
      <c r="N12" s="176"/>
      <c r="O12" s="176"/>
      <c r="P12" s="176"/>
      <c r="Q12" s="23"/>
      <c r="R12" s="23"/>
      <c r="S12" s="23"/>
      <c r="T12" s="23"/>
      <c r="U12" s="125"/>
      <c r="V12" s="23"/>
      <c r="W12" s="23"/>
    </row>
    <row r="13" s="37" customFormat="1" ht="22.5" customHeight="1" spans="1:23">
      <c r="A13" s="168" t="s">
        <v>251</v>
      </c>
      <c r="B13" s="168" t="s">
        <v>252</v>
      </c>
      <c r="C13" s="169" t="s">
        <v>250</v>
      </c>
      <c r="D13" s="168" t="s">
        <v>72</v>
      </c>
      <c r="E13" s="168" t="s">
        <v>93</v>
      </c>
      <c r="F13" s="168" t="s">
        <v>162</v>
      </c>
      <c r="G13" s="168" t="s">
        <v>259</v>
      </c>
      <c r="H13" s="168" t="s">
        <v>260</v>
      </c>
      <c r="I13" s="23">
        <v>9800</v>
      </c>
      <c r="J13" s="23">
        <v>9800</v>
      </c>
      <c r="K13" s="23">
        <v>9800</v>
      </c>
      <c r="L13" s="23"/>
      <c r="M13" s="23"/>
      <c r="N13" s="176"/>
      <c r="O13" s="176"/>
      <c r="P13" s="176"/>
      <c r="Q13" s="23"/>
      <c r="R13" s="23"/>
      <c r="S13" s="23"/>
      <c r="T13" s="23"/>
      <c r="U13" s="125"/>
      <c r="V13" s="23"/>
      <c r="W13" s="23"/>
    </row>
    <row r="14" s="37" customFormat="1" ht="22.5" customHeight="1" spans="1:23">
      <c r="A14" s="168" t="s">
        <v>251</v>
      </c>
      <c r="B14" s="168" t="s">
        <v>252</v>
      </c>
      <c r="C14" s="169" t="s">
        <v>250</v>
      </c>
      <c r="D14" s="168" t="s">
        <v>72</v>
      </c>
      <c r="E14" s="168" t="s">
        <v>93</v>
      </c>
      <c r="F14" s="168" t="s">
        <v>162</v>
      </c>
      <c r="G14" s="168" t="s">
        <v>242</v>
      </c>
      <c r="H14" s="168" t="s">
        <v>243</v>
      </c>
      <c r="I14" s="23">
        <v>36200</v>
      </c>
      <c r="J14" s="23">
        <v>36200</v>
      </c>
      <c r="K14" s="23">
        <v>36200</v>
      </c>
      <c r="L14" s="23"/>
      <c r="M14" s="23"/>
      <c r="N14" s="176"/>
      <c r="O14" s="176"/>
      <c r="P14" s="176"/>
      <c r="Q14" s="23"/>
      <c r="R14" s="23"/>
      <c r="S14" s="23"/>
      <c r="T14" s="23"/>
      <c r="U14" s="125"/>
      <c r="V14" s="23"/>
      <c r="W14" s="23"/>
    </row>
    <row r="15" s="37" customFormat="1" ht="22.5" customHeight="1" spans="1:23">
      <c r="A15" s="170" t="s">
        <v>111</v>
      </c>
      <c r="B15" s="171"/>
      <c r="C15" s="171"/>
      <c r="D15" s="171"/>
      <c r="E15" s="171"/>
      <c r="F15" s="171"/>
      <c r="G15" s="171"/>
      <c r="H15" s="172"/>
      <c r="I15" s="23">
        <v>100000</v>
      </c>
      <c r="J15" s="23">
        <v>100000</v>
      </c>
      <c r="K15" s="177">
        <v>100000</v>
      </c>
      <c r="L15" s="23"/>
      <c r="M15" s="23"/>
      <c r="N15" s="176"/>
      <c r="O15" s="176"/>
      <c r="P15" s="176"/>
      <c r="Q15" s="23"/>
      <c r="R15" s="23"/>
      <c r="S15" s="23"/>
      <c r="T15" s="23"/>
      <c r="U15" s="179"/>
      <c r="V15" s="23"/>
      <c r="W15" s="23"/>
    </row>
  </sheetData>
  <mergeCells count="29">
    <mergeCell ref="A2:W2"/>
    <mergeCell ref="A3:H3"/>
    <mergeCell ref="J4:M4"/>
    <mergeCell ref="N4:P4"/>
    <mergeCell ref="R4:W4"/>
    <mergeCell ref="A9:C9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A2" sqref="A2:J2"/>
    </sheetView>
  </sheetViews>
  <sheetFormatPr defaultColWidth="10.7083333333333" defaultRowHeight="12" customHeight="1"/>
  <cols>
    <col min="1" max="1" width="40" style="37" customWidth="1"/>
    <col min="2" max="2" width="56" style="37" customWidth="1"/>
    <col min="3" max="5" width="21.2833333333333" style="37" customWidth="1"/>
    <col min="6" max="6" width="14" style="37" customWidth="1"/>
    <col min="7" max="7" width="19.85" style="37" customWidth="1"/>
    <col min="8" max="9" width="14" style="37" customWidth="1"/>
    <col min="10" max="10" width="32.1416666666667" style="37" customWidth="1"/>
    <col min="11" max="16384" width="10.7083333333333" style="37"/>
  </cols>
  <sheetData>
    <row r="1" s="37" customFormat="1" ht="15" customHeight="1" spans="10:10">
      <c r="J1" s="115" t="s">
        <v>261</v>
      </c>
    </row>
    <row r="2" s="37" customFormat="1" ht="36.75" customHeight="1" spans="1:10">
      <c r="A2" s="59" t="s">
        <v>262</v>
      </c>
      <c r="B2" s="40"/>
      <c r="C2" s="40"/>
      <c r="D2" s="40"/>
      <c r="E2" s="40"/>
      <c r="F2" s="72"/>
      <c r="G2" s="40"/>
      <c r="H2" s="72"/>
      <c r="I2" s="72"/>
      <c r="J2" s="40"/>
    </row>
    <row r="3" s="37" customFormat="1" ht="17.25" customHeight="1" spans="1:2">
      <c r="A3" s="61" t="str">
        <f>"单位名称："&amp;"迪庆藏族自治州农村电影工程发行放映管理站"</f>
        <v>单位名称：迪庆藏族自治州农村电影工程发行放映管理站</v>
      </c>
      <c r="B3" s="62"/>
    </row>
    <row r="4" s="37" customFormat="1" ht="44.25" customHeight="1" spans="1:10">
      <c r="A4" s="50" t="s">
        <v>263</v>
      </c>
      <c r="B4" s="50" t="s">
        <v>264</v>
      </c>
      <c r="C4" s="50" t="s">
        <v>265</v>
      </c>
      <c r="D4" s="50" t="s">
        <v>266</v>
      </c>
      <c r="E4" s="50" t="s">
        <v>267</v>
      </c>
      <c r="F4" s="63" t="s">
        <v>268</v>
      </c>
      <c r="G4" s="50" t="s">
        <v>269</v>
      </c>
      <c r="H4" s="63" t="s">
        <v>270</v>
      </c>
      <c r="I4" s="63" t="s">
        <v>271</v>
      </c>
      <c r="J4" s="50" t="s">
        <v>272</v>
      </c>
    </row>
    <row r="5" s="37" customFormat="1" ht="19.5" customHeight="1" spans="1:10">
      <c r="A5" s="155">
        <v>1</v>
      </c>
      <c r="B5" s="155">
        <v>2</v>
      </c>
      <c r="C5" s="155">
        <v>3</v>
      </c>
      <c r="D5" s="155">
        <v>4</v>
      </c>
      <c r="E5" s="155">
        <v>5</v>
      </c>
      <c r="F5" s="155">
        <v>6</v>
      </c>
      <c r="G5" s="155">
        <v>7</v>
      </c>
      <c r="H5" s="155">
        <v>8</v>
      </c>
      <c r="I5" s="155">
        <v>9</v>
      </c>
      <c r="J5" s="155">
        <v>10</v>
      </c>
    </row>
    <row r="6" s="37" customFormat="1" ht="22.5" customHeight="1" spans="1:10">
      <c r="A6" s="156" t="s">
        <v>72</v>
      </c>
      <c r="B6" s="64"/>
      <c r="C6" s="64"/>
      <c r="D6" s="64"/>
      <c r="E6" s="156"/>
      <c r="F6" s="64"/>
      <c r="G6" s="156"/>
      <c r="H6" s="64"/>
      <c r="I6" s="64"/>
      <c r="J6" s="156"/>
    </row>
    <row r="7" s="37" customFormat="1" ht="22.5" customHeight="1" spans="1:10">
      <c r="A7" s="156" t="str">
        <f>"   "&amp;"放映工程补助经费"</f>
        <v>   放映工程补助经费</v>
      </c>
      <c r="B7" s="157" t="s">
        <v>273</v>
      </c>
      <c r="C7" s="158"/>
      <c r="D7" s="158"/>
      <c r="E7" s="158"/>
      <c r="F7" s="159"/>
      <c r="G7" s="158"/>
      <c r="H7" s="159"/>
      <c r="I7" s="159"/>
      <c r="J7" s="158"/>
    </row>
    <row r="8" s="37" customFormat="1" ht="22.5" customHeight="1" spans="1:10">
      <c r="A8" s="156"/>
      <c r="B8" s="157"/>
      <c r="C8" s="158" t="s">
        <v>274</v>
      </c>
      <c r="D8" s="158" t="s">
        <v>275</v>
      </c>
      <c r="E8" s="158" t="s">
        <v>276</v>
      </c>
      <c r="F8" s="159" t="s">
        <v>277</v>
      </c>
      <c r="G8" s="158" t="s">
        <v>278</v>
      </c>
      <c r="H8" s="159" t="s">
        <v>279</v>
      </c>
      <c r="I8" s="159" t="s">
        <v>280</v>
      </c>
      <c r="J8" s="158" t="s">
        <v>281</v>
      </c>
    </row>
    <row r="9" s="37" customFormat="1" ht="22.5" customHeight="1" spans="1:10">
      <c r="A9" s="160"/>
      <c r="B9" s="160"/>
      <c r="C9" s="158" t="s">
        <v>274</v>
      </c>
      <c r="D9" s="158" t="s">
        <v>275</v>
      </c>
      <c r="E9" s="158" t="s">
        <v>282</v>
      </c>
      <c r="F9" s="159" t="s">
        <v>277</v>
      </c>
      <c r="G9" s="158" t="s">
        <v>283</v>
      </c>
      <c r="H9" s="159" t="s">
        <v>284</v>
      </c>
      <c r="I9" s="159" t="s">
        <v>280</v>
      </c>
      <c r="J9" s="158" t="s">
        <v>285</v>
      </c>
    </row>
    <row r="10" s="37" customFormat="1" ht="22.5" customHeight="1" spans="1:10">
      <c r="A10" s="160"/>
      <c r="B10" s="160"/>
      <c r="C10" s="158" t="s">
        <v>274</v>
      </c>
      <c r="D10" s="158" t="s">
        <v>275</v>
      </c>
      <c r="E10" s="158" t="s">
        <v>286</v>
      </c>
      <c r="F10" s="159" t="s">
        <v>287</v>
      </c>
      <c r="G10" s="158" t="s">
        <v>288</v>
      </c>
      <c r="H10" s="159" t="s">
        <v>289</v>
      </c>
      <c r="I10" s="159" t="s">
        <v>280</v>
      </c>
      <c r="J10" s="158" t="s">
        <v>290</v>
      </c>
    </row>
    <row r="11" s="37" customFormat="1" ht="22.5" customHeight="1" spans="1:10">
      <c r="A11" s="160"/>
      <c r="B11" s="160"/>
      <c r="C11" s="158" t="s">
        <v>274</v>
      </c>
      <c r="D11" s="158" t="s">
        <v>291</v>
      </c>
      <c r="E11" s="158" t="s">
        <v>292</v>
      </c>
      <c r="F11" s="159" t="s">
        <v>287</v>
      </c>
      <c r="G11" s="158" t="s">
        <v>293</v>
      </c>
      <c r="H11" s="159" t="s">
        <v>294</v>
      </c>
      <c r="I11" s="159" t="s">
        <v>280</v>
      </c>
      <c r="J11" s="158" t="s">
        <v>295</v>
      </c>
    </row>
    <row r="12" s="37" customFormat="1" ht="22.5" customHeight="1" spans="1:10">
      <c r="A12" s="160"/>
      <c r="B12" s="160"/>
      <c r="C12" s="158" t="s">
        <v>274</v>
      </c>
      <c r="D12" s="158" t="s">
        <v>296</v>
      </c>
      <c r="E12" s="158" t="s">
        <v>297</v>
      </c>
      <c r="F12" s="159" t="s">
        <v>298</v>
      </c>
      <c r="G12" s="158" t="s">
        <v>299</v>
      </c>
      <c r="H12" s="159" t="s">
        <v>300</v>
      </c>
      <c r="I12" s="159" t="s">
        <v>280</v>
      </c>
      <c r="J12" s="158" t="s">
        <v>301</v>
      </c>
    </row>
    <row r="13" s="37" customFormat="1" ht="22.5" customHeight="1" spans="1:10">
      <c r="A13" s="160"/>
      <c r="B13" s="160"/>
      <c r="C13" s="158" t="s">
        <v>302</v>
      </c>
      <c r="D13" s="158" t="s">
        <v>303</v>
      </c>
      <c r="E13" s="158" t="s">
        <v>304</v>
      </c>
      <c r="F13" s="159" t="s">
        <v>277</v>
      </c>
      <c r="G13" s="158" t="s">
        <v>305</v>
      </c>
      <c r="H13" s="159" t="s">
        <v>306</v>
      </c>
      <c r="I13" s="159" t="s">
        <v>280</v>
      </c>
      <c r="J13" s="158" t="s">
        <v>307</v>
      </c>
    </row>
    <row r="14" s="37" customFormat="1" ht="22.5" customHeight="1" spans="1:10">
      <c r="A14" s="160"/>
      <c r="B14" s="160"/>
      <c r="C14" s="158" t="s">
        <v>308</v>
      </c>
      <c r="D14" s="158" t="s">
        <v>309</v>
      </c>
      <c r="E14" s="158" t="s">
        <v>310</v>
      </c>
      <c r="F14" s="159" t="s">
        <v>277</v>
      </c>
      <c r="G14" s="158" t="s">
        <v>305</v>
      </c>
      <c r="H14" s="159" t="s">
        <v>306</v>
      </c>
      <c r="I14" s="159" t="s">
        <v>280</v>
      </c>
      <c r="J14" s="158" t="s">
        <v>311</v>
      </c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2025-03-06T02:08:47Z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2052-11.8.6.8722</vt:lpwstr>
  </property>
</Properties>
</file>