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tabRatio="903" firstSheet="3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<sst xmlns="http://schemas.openxmlformats.org/spreadsheetml/2006/main" count="1206" uniqueCount="475">
  <si>
    <t>预算01-1表</t>
  </si>
  <si>
    <t>2026年部门财务收支预算总表</t>
  </si>
  <si>
    <t>单位名称：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</si>
  <si>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</si>
  <si>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</si>
  <si>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</si>
  <si>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</si>
  <si>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</si>
  <si>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</si>
  <si>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</si>
  <si>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</si>
  <si>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</si>
  <si>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</si>
  <si>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</si>
  <si>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</si>
  <si>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</si>
  <si>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</si>
  <si>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</si>
  <si>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</si>
  <si>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</si>
  <si>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</si>
  <si>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</si>
  <si>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</si>
  <si>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</si>
  <si>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八、农林水支出</t>
  </si>
  <si>
    <t>4、附属单位上缴收入</t>
  </si>
  <si>
    <t>九、住房保障支出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</si>
  <si>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</si>
  <si>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</si>
  <si>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</si>
  <si>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</si>
  <si>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</si>
  <si>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</si>
  <si>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</si>
  <si>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</si>
  <si>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</si>
  <si>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</si>
  <si>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</si>
  <si>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</si>
  <si>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</si>
  <si>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</si>
  <si>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</si>
  <si>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</si>
  <si>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</si>
  <si>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</si>
  <si>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</si>
  <si>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</si>
  <si>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</si>
  <si>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</si>
  <si>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</si>
  <si>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</si>
  <si>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</si>
  <si>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</si>
  <si>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</si>
  <si>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</si>
  <si>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中国共产党迪庆藏族自治州委员会网络安全和信息化委员会办公室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</si>
  <si>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</si>
  <si>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</si>
  <si>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</si>
  <si>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</si>
  <si>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</si>
  <si>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</si>
  <si>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</si>
  <si>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</si>
  <si>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</si>
  <si>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</si>
  <si>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</si>
  <si>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</si>
  <si>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</si>
  <si>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</si>
  <si>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20137</t>
  </si>
  <si>
    <t>2013701</t>
  </si>
  <si>
    <t>2013799</t>
  </si>
  <si>
    <t>208</t>
  </si>
  <si>
    <t>社会保障和就业支出</t>
  </si>
  <si>
    <t>20805</t>
  </si>
  <si>
    <t>2080505</t>
  </si>
  <si>
    <t>2080506</t>
  </si>
  <si>
    <t>2080599</t>
  </si>
  <si>
    <t>210</t>
  </si>
  <si>
    <t>卫生健康支出</t>
  </si>
  <si>
    <t>21011</t>
  </si>
  <si>
    <t>2101101</t>
  </si>
  <si>
    <t>2101102</t>
  </si>
  <si>
    <t>2101103</t>
  </si>
  <si>
    <t>2101199</t>
  </si>
  <si>
    <t>213</t>
  </si>
  <si>
    <t>农林水支出</t>
  </si>
  <si>
    <t>21366</t>
  </si>
  <si>
    <t>2136601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</si>
  <si>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</si>
  <si>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</si>
  <si>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</si>
  <si>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</si>
  <si>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</si>
  <si>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</si>
  <si>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</si>
  <si>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2026年预算数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</si>
  <si>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</si>
  <si>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</si>
  <si>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</si>
  <si>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</si>
  <si>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</si>
  <si>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</si>
  <si>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</si>
  <si>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</si>
  <si>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</si>
  <si>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</si>
  <si>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</si>
  <si>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</si>
  <si>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</si>
  <si>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</si>
  <si>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</si>
  <si>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</si>
  <si>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</si>
  <si>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十二、农林水支出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</si>
  <si>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</si>
  <si>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</si>
  <si>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</si>
  <si>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</si>
  <si>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</si>
  <si>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</si>
  <si>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十九、住房保障支出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</si>
  <si>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</si>
  <si>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</si>
  <si>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</si>
  <si>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</si>
  <si>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</si>
  <si>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</si>
  <si>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</si>
  <si>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</si>
  <si>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</si>
  <si>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</si>
  <si>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</si>
  <si>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</si>
  <si>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</si>
  <si>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单位名称：中国共产党迪庆藏族自治州委员会网络安全和信息化委员会办公室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</si>
  <si>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</si>
  <si>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</si>
  <si>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</si>
  <si>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</si>
  <si>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</si>
  <si>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</si>
  <si>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</si>
  <si>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</si>
  <si>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</si>
  <si>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网信事务</t>
  </si>
  <si>
    <t>行政运行</t>
  </si>
  <si>
    <t>其他网信事务支出</t>
  </si>
  <si>
    <t>行政事业单位养老支出</t>
  </si>
  <si>
    <t>机关事业单位基本养老保险缴费支出</t>
  </si>
  <si>
    <t>其他行政事业单位养老支出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</si>
  <si>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</si>
  <si>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</si>
  <si>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</si>
  <si>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</si>
  <si>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</si>
  <si>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</si>
  <si>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</si>
  <si>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</si>
  <si>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</si>
  <si>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</si>
  <si>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</si>
  <si>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</si>
  <si>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</si>
  <si>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</si>
  <si>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</si>
  <si>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</si>
  <si>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</si>
  <si>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</si>
  <si>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</si>
  <si>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</si>
  <si>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</si>
  <si>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</si>
  <si>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</si>
  <si>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</si>
  <si>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</si>
  <si>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</si>
  <si>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</si>
  <si>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</si>
  <si>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</si>
  <si>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</si>
  <si>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</si>
  <si>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</si>
  <si>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</si>
  <si>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</si>
  <si>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533400210000000017918</t>
  </si>
  <si>
    <t>事业人员工资支出</t>
  </si>
  <si>
    <t>30101</t>
  </si>
  <si>
    <t>基本工资</t>
  </si>
  <si>
    <t>533400210000000017917</t>
  </si>
  <si>
    <t>行政人员工资支出</t>
  </si>
  <si>
    <t>30102</t>
  </si>
  <si>
    <t>津贴补贴</t>
  </si>
  <si>
    <t>533400231100001394210</t>
  </si>
  <si>
    <t>公务员基础绩效奖</t>
  </si>
  <si>
    <t>30103</t>
  </si>
  <si>
    <t>奖金</t>
  </si>
  <si>
    <t>30107</t>
  </si>
  <si>
    <t>绩效工资</t>
  </si>
  <si>
    <t>533400231100001394203</t>
  </si>
  <si>
    <t>事业人员规范后绩效奖</t>
  </si>
  <si>
    <t>533400210000000017919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</si>
  <si>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</si>
  <si>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</si>
  <si>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</si>
  <si>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</si>
  <si>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</si>
  <si>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</si>
  <si>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</si>
  <si>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</si>
  <si>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</si>
  <si>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533400210000000017920</t>
  </si>
  <si>
    <t>30113</t>
  </si>
  <si>
    <t>533400210000000017927</t>
  </si>
  <si>
    <t>一般公用经费</t>
  </si>
  <si>
    <t>30209</t>
  </si>
  <si>
    <t>物业管理费</t>
  </si>
  <si>
    <t>30211</t>
  </si>
  <si>
    <t>差旅费</t>
  </si>
  <si>
    <t>30201</t>
  </si>
  <si>
    <t>办公费</t>
  </si>
  <si>
    <t>533400221100000666352</t>
  </si>
  <si>
    <t>30217</t>
  </si>
  <si>
    <t>30299</t>
  </si>
  <si>
    <t>其他商品和服务支出</t>
  </si>
  <si>
    <t>30207</t>
  </si>
  <si>
    <t>邮电费</t>
  </si>
  <si>
    <t>30206</t>
  </si>
  <si>
    <t>电费</t>
  </si>
  <si>
    <t>533400231100001394204</t>
  </si>
  <si>
    <t>办公取暖费</t>
  </si>
  <si>
    <t>30208</t>
  </si>
  <si>
    <t>取暖费</t>
  </si>
  <si>
    <t>工会经费</t>
  </si>
  <si>
    <t>30228</t>
  </si>
  <si>
    <t>533400241100002144746</t>
  </si>
  <si>
    <t>体检费</t>
  </si>
  <si>
    <t>533400261100004897089</t>
  </si>
  <si>
    <t>福利费</t>
  </si>
  <si>
    <t>533400210000000017922</t>
  </si>
  <si>
    <t>公务用车运行维护费</t>
  </si>
  <si>
    <t>30231</t>
  </si>
  <si>
    <t>533400210000000017924</t>
  </si>
  <si>
    <t>行政公务交通补贴</t>
  </si>
  <si>
    <t>30239</t>
  </si>
  <si>
    <t>其他交通费用</t>
  </si>
  <si>
    <t>533400221100000241719</t>
  </si>
  <si>
    <t>公务用车租赁费</t>
  </si>
  <si>
    <t>533400261100004897069</t>
  </si>
  <si>
    <t>离退休人员公用经费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</si>
  <si>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</si>
  <si>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</si>
  <si>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</si>
  <si>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</si>
  <si>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</si>
  <si>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</si>
  <si>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</si>
  <si>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保障网信办24小时网络值班值守互联网专线接入项目专项经费</t>
  </si>
  <si>
    <t>专项业务类</t>
  </si>
  <si>
    <t>533400210000000019378</t>
  </si>
  <si>
    <t>30214</t>
  </si>
  <si>
    <t>租赁费</t>
  </si>
  <si>
    <t>迪庆州国家网络安全宣传周专项经费</t>
  </si>
  <si>
    <t>533400210000000017975</t>
  </si>
  <si>
    <t>30202</t>
  </si>
  <si>
    <t>印刷费</t>
  </si>
  <si>
    <t>30216</t>
  </si>
  <si>
    <t>培训费</t>
  </si>
  <si>
    <t>迪庆州网络信息及系统服务专项经费</t>
  </si>
  <si>
    <t>342089.12</t>
  </si>
  <si>
    <t>533400261100004882535</t>
  </si>
  <si>
    <t>30227</t>
  </si>
  <si>
    <t>委托业务费</t>
  </si>
  <si>
    <t>迪庆州重点网站与政务新媒体内容监测服务项目专项资金</t>
  </si>
  <si>
    <t>533400221100000246314</t>
  </si>
  <si>
    <t>网络安全实战演习专项经费</t>
  </si>
  <si>
    <t>533400261100004879541</t>
  </si>
  <si>
    <t>网络数据安全检查专项经费</t>
  </si>
  <si>
    <t>533400241100002142079</t>
  </si>
  <si>
    <t>网信事业宏观专项资金</t>
  </si>
  <si>
    <t>事业发展类</t>
  </si>
  <si>
    <t>533400210000000017586</t>
  </si>
  <si>
    <t>重大水电站建设网上服务保障工作经费</t>
  </si>
  <si>
    <t>533400251100004676376</t>
  </si>
  <si>
    <t>基础设施建设和经济发展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</si>
  <si>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</si>
  <si>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</si>
  <si>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</si>
  <si>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</si>
  <si>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</si>
  <si>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</si>
  <si>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</si>
  <si>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</si>
  <si>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</si>
  <si>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</si>
  <si>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</si>
  <si>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</si>
  <si>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</si>
  <si>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</si>
  <si>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参与检查(核查)人数</t>
  </si>
  <si>
    <t>&gt;=</t>
  </si>
  <si>
    <t>30</t>
  </si>
  <si>
    <t>人</t>
  </si>
  <si>
    <t>定量指标</t>
  </si>
  <si>
    <t>反映参与检查核查的工作人数。</t>
  </si>
  <si>
    <t>完成检查报告数量</t>
  </si>
  <si>
    <t>19</t>
  </si>
  <si>
    <t>个</t>
  </si>
  <si>
    <t>反映检查核查形成的报告（总结）个数。</t>
  </si>
  <si>
    <t>质量指标</t>
  </si>
  <si>
    <t>检查（核查）覆盖率</t>
  </si>
  <si>
    <t>100</t>
  </si>
  <si>
    <t>%</t>
  </si>
  <si>
    <t>反映检查（核查）工作覆盖面情况。
检查（核查）覆盖率=实际完成检查（核查）覆盖面/检查（核查）计划覆盖面*100%</t>
  </si>
  <si>
    <t>时效指标</t>
  </si>
  <si>
    <t>检查（核查）任务及时完成率</t>
  </si>
  <si>
    <t>反映是否按时完成检查核查任务。
检查任务及时完成率=及时完成检查（核查）任务数/完成检查（核查）任务数*100%</t>
  </si>
  <si>
    <t>效益指标</t>
  </si>
  <si>
    <t>可持续影响</t>
  </si>
  <si>
    <t>问题整改落实率</t>
  </si>
  <si>
    <t>反映检查核查发现问题的整改落实情况。
问题整改落实率=（际整改问题数/现场检查发现问题数）*100%实</t>
  </si>
  <si>
    <t>满意度指标</t>
  </si>
  <si>
    <t>服务对象满意度</t>
  </si>
  <si>
    <t>检查（核查）人员被投诉次数</t>
  </si>
  <si>
    <t>&lt;=</t>
  </si>
  <si>
    <t>次</t>
  </si>
  <si>
    <t>反映服务对象对检查核查工作的整体满意情况。</t>
  </si>
  <si>
    <t>根据州委州政府关于做好sz、sd网络yq工作相关要求，进一步强化2026年sz、sd网络yqjc巡查、分析研判、gkcz工作，确保我州网络环境平稳有序，坚决守牢不发生重大网络yq事件的底线。同时，不断强化网络信息采写、报送力度，提高网络信息质量，确保高质量完成上级考核指标。一是围绕sd网络yq信息，加大jc力度，重点围绕政治安全、社会民生、文化旅游、民族zj、教育考试、安全生产、生态环境等领域加大微博、抖音、快手、今日头条等网络平台的jc巡查，及时预警，及时化解yq风险；二是加大网络yq专报、风险提示、sz分析报告等网络yq产品的采写力度，为州委州政府提供决策参考，2026年编发网络yq产品不少于100期。</t>
  </si>
  <si>
    <t>472612.8</t>
  </si>
  <si>
    <t>研究报告数量</t>
  </si>
  <si>
    <t>份</t>
  </si>
  <si>
    <t>形成最终研究报告个数。</t>
  </si>
  <si>
    <t>形成建议、意见条数</t>
  </si>
  <si>
    <t>50</t>
  </si>
  <si>
    <t>条</t>
  </si>
  <si>
    <t>形成建议、意见的条数。</t>
  </si>
  <si>
    <t>信息数据安全</t>
  </si>
  <si>
    <t>=</t>
  </si>
  <si>
    <t>1000</t>
  </si>
  <si>
    <t>反映信息系统相关数据安全的保障情况。</t>
  </si>
  <si>
    <t>领导批示圈阅次数</t>
  </si>
  <si>
    <t>反映研究成果获得领导批示圈阅情况。</t>
  </si>
  <si>
    <t>社会效益</t>
  </si>
  <si>
    <t>系统全年正常运行时长</t>
  </si>
  <si>
    <t>1.0</t>
  </si>
  <si>
    <t>年</t>
  </si>
  <si>
    <t>反映信息系统全年正常运行时间情况。</t>
  </si>
  <si>
    <t>因经费限制近几年网络安全宣传周开幕式均在室内举行，群众参与度底，影响宣传效果。计划2026年以“线上”“线下”相结合的方式，搭建户外宣传平台，邀请广大网民积极参与网络安全知识宣传、有奖竞答等活动，宣传好网络安全相关知识、提高人民群众网络安全意识、进一步铸牢我州网络安全保护屏障。</t>
  </si>
  <si>
    <t>公开发放的宣传材料数量</t>
  </si>
  <si>
    <t>10000</t>
  </si>
  <si>
    <t>份（部、个、幅、条）</t>
  </si>
  <si>
    <t>反映制作宣传横幅、宣传册等的数量情况。</t>
  </si>
  <si>
    <t>开设课程门数</t>
  </si>
  <si>
    <t>门</t>
  </si>
  <si>
    <t>反映预算部门（单位）组织开展各类培训开设课程的数量。</t>
  </si>
  <si>
    <t>组织培训期数</t>
  </si>
  <si>
    <t>4</t>
  </si>
  <si>
    <t>反映预算部门（单位）组织开展各类培训的期数。</t>
  </si>
  <si>
    <t>宣传活动举办次数</t>
  </si>
  <si>
    <t>反映组织宣传活动次数的情况。</t>
  </si>
  <si>
    <t>宣传活动参与人次</t>
  </si>
  <si>
    <t>5000</t>
  </si>
  <si>
    <t>人次</t>
  </si>
  <si>
    <t>反映宣传活动参与人次情况。</t>
  </si>
  <si>
    <t>培训出勤率</t>
  </si>
  <si>
    <t>95</t>
  </si>
  <si>
    <t>反映预算部门（单位）组织开展各类培训中参训人员的出勤情况。
培训出勤率=（实际出勤学员数量/参加培训学员数量）*100%。</t>
  </si>
  <si>
    <t>计划完成率</t>
  </si>
  <si>
    <t>计划完成率=在规定时间内宣传任务完成数/宣传任务计划数*100%</t>
  </si>
  <si>
    <t>网络安全宣传知识知晓率</t>
  </si>
  <si>
    <t>反映实际参加人次对网络安全宣传知识知晓率</t>
  </si>
  <si>
    <t>参训人员满意度</t>
  </si>
  <si>
    <t>定性指标</t>
  </si>
  <si>
    <t>反映参训人员对培训内容、讲师授课、课程设置和培训效果等的满意度。
参训人员满意度=（对培训整体满意的参训人数/参训总人数）*100%</t>
  </si>
  <si>
    <t>我办为保证单位职能职责正常运行，必须保证我办网络畅通，因此须租赁两条网络专线保障我办网络24小时畅通，充分保证我办正常开展工作。该项目为保障我办正常运行必要项目，每年都与移动、电信公司等通信运营商合作，确保我办工作正常开展。</t>
  </si>
  <si>
    <t>8760</t>
  </si>
  <si>
    <t>小时</t>
  </si>
  <si>
    <t>系统正常使用年限</t>
  </si>
  <si>
    <t>反映系统正常使用期限。</t>
  </si>
  <si>
    <t>使用人员满意度度</t>
  </si>
  <si>
    <t>98</t>
  </si>
  <si>
    <t>反映使用对象对信息系统使用的满意度。
使用人员满意度=（对信息系统满意的使用人员/问卷调查人数）*100%</t>
  </si>
  <si>
    <t>大于等于3人</t>
  </si>
  <si>
    <t>100%</t>
  </si>
  <si>
    <t>提交网络安全实战演习工作报1份</t>
  </si>
  <si>
    <t>5751200.6</t>
  </si>
  <si>
    <t>开展检查（核查）次数</t>
  </si>
  <si>
    <t>反映检查核查的次数情况。</t>
  </si>
  <si>
    <t>反映检查核查发现问题的整改落实情况。
问题整改落实率=（实际整改问题数/现场检查发现问题数）*100%</t>
  </si>
  <si>
    <t>1.增加网宣稿前校对板块，尽量避免稿件内容出现政治性用语表述错误、错别字、敏感信息先发布后发现的情况发生，减少被中央、省通报次数；2.对政府网站、自定义网站的重点扫描，每月巡查7天，每天访问不少于20次，并记录访问成功率、平均响应时间；
3.通过系统实时监测，发现僵尸信源；
4.针对固定表述中的错敏信息，通过微信公众号形式进行推送（推送内容包括时间、类型、内容、备注和文章）实现实时通报。</t>
  </si>
  <si>
    <t>12</t>
  </si>
  <si>
    <t>检查（核查）任务完成率</t>
  </si>
  <si>
    <t>90</t>
  </si>
  <si>
    <t>反映检查工作的执行情况。
检查任务完成率=实际完成检查（核查）任务数/计划完成检查（核查）任务数*100%</t>
  </si>
  <si>
    <t>网信事业宏观经费主要用于保障网信部门日常办公开支，包含办公费、差旅费等，主要分为以下两部分：1．贯彻落实2026年省委网信委和全省网信系统工作要点，压实网络意识形态工作责任制和网络安全工作责任制，定期开展工作调度和专项工作检查，根据网信工作需要，采购办公设备、办公用品、学习书籍等必要的机关运转保障物资，并支付文稿打印、机关建设等必要的机关运转产生费用，所需经费为20万元；2．贯彻落实州委九届九次全会精神，根据网信工作特点，保障网信机关有效运转，支付应对“四重挑战”产生的办公费、差旅费、接待费等，所需费用5万元。</t>
  </si>
  <si>
    <t>形成最终研究报告数。</t>
  </si>
  <si>
    <t>会议次数</t>
  </si>
  <si>
    <t>反映预算部门（单位）组织开展各类会议的总次数。</t>
  </si>
  <si>
    <t>购置计划完成率</t>
  </si>
  <si>
    <t>反映部门购置计划执行情况购置计划执行情况。
购置计划完成率=（实际购置交付装备数量/计划购置交付装备数量）*100%。</t>
  </si>
  <si>
    <t>会议人次</t>
  </si>
  <si>
    <t>反映预算部门（单位）组织开展各类会议的参与人次。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</si>
  <si>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</si>
  <si>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</si>
  <si>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</si>
  <si>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</si>
  <si>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反映研究成果获得领导批示情况。</t>
  </si>
  <si>
    <t>反映服务对象对政策研究工作的整体满意情况。
服务对象满意度=（对政策研究工作的整体满意的人数/问卷调查人数）*100%</t>
  </si>
  <si>
    <t>预算06表</t>
  </si>
  <si>
    <t>2026年政府性基金预算支出预算表</t>
  </si>
  <si>
    <t>本年政府性基金预算支出</t>
  </si>
  <si>
    <t>大中型水库库区基金安排的支出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</si>
  <si>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</si>
  <si>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</si>
  <si>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</si>
  <si>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</si>
  <si>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</si>
  <si>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</si>
  <si>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</si>
  <si>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</si>
  <si>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</si>
  <si>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</si>
  <si>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</si>
  <si>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复印纸采购</t>
  </si>
  <si>
    <t>A05040101 复印纸</t>
  </si>
  <si>
    <t>批</t>
  </si>
  <si>
    <t>印刷服务</t>
  </si>
  <si>
    <t>C2309019901 公文用纸、资料汇编、信封印刷服务</t>
  </si>
  <si>
    <t>公务用车运行燃油费</t>
  </si>
  <si>
    <t>C23120302 车辆加油、添加燃料服务</t>
  </si>
  <si>
    <t>公务用车维修、保养费</t>
  </si>
  <si>
    <t>C23120300 车辆维修和保养服务</t>
  </si>
  <si>
    <t>公务用车保险费</t>
  </si>
  <si>
    <t>C1804010201 机动车保险服务</t>
  </si>
  <si>
    <t xml:space="preserve"> 物业管理服务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</si>
  <si>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</si>
  <si>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</si>
  <si>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</si>
  <si>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</si>
  <si>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</si>
  <si>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单位自筹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</si>
  <si>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</si>
  <si>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</si>
  <si>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</si>
  <si>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</si>
  <si>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</si>
  <si>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</si>
  <si>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</si>
  <si>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</si>
  <si>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</si>
  <si>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</si>
  <si>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预算09-2表</t>
  </si>
  <si>
    <t>2026年州对下转移支付绩效目标表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</si>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</sst>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rgb="FF000000"/>
      <name val="SimSun"/>
      <charset val="134"/>
    </font>
    <font>
      <sz val="12"/>
      <color theme="1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76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49" fontId="6" fillId="0" borderId="7" xfId="53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" fontId="7" fillId="0" borderId="1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7" xfId="53" applyFont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2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top"/>
      <protection locked="0"/>
    </xf>
    <xf numFmtId="0" fontId="6" fillId="0" borderId="0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3" fontId="21" fillId="0" borderId="7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54" applyFont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vertical="top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3" fontId="21" fillId="0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Fill="1" applyBorder="1" applyAlignment="1" applyProtection="1">
      <alignment vertical="center"/>
    </xf>
    <xf numFmtId="0" fontId="21" fillId="0" borderId="4" xfId="0" applyFont="1" applyFill="1" applyBorder="1" applyAlignment="1" applyProtection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0" borderId="11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6"/>
  <sheetViews>
    <sheetView showZeros="0" workbookViewId="0">
      <selection activeCell="J27" sqref="J2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9" t="s">
        <v>0</v>
      </c>
    </row>
    <row r="2" ht="36" customHeight="1" spans="1:4">
      <c r="A2" s="51" t="s">
        <v>1</v>
      </c>
      <c r="B2" s="263"/>
      <c r="C2" s="263"/>
      <c r="D2" s="263"/>
    </row>
    <row r="3" ht="21" customHeight="1" spans="1:4">
      <c r="A3" s="276" t="s">
        <v>2</v>
      </c>
      <c r="B3" s="264"/>
      <c r="C3" s="264"/>
      <c r="D3" s="12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265" t="s">
        <v>9</v>
      </c>
      <c r="B7" s="250">
        <v>5501200.6</v>
      </c>
      <c r="C7" s="277" t="s">
        <v>10</v>
      </c>
      <c r="D7" s="250">
        <v>4311519.08</v>
      </c>
    </row>
    <row r="8" ht="25.4" customHeight="1" spans="1:4">
      <c r="A8" s="265" t="s">
        <v>11</v>
      </c>
      <c r="B8" s="250"/>
      <c r="C8" s="277" t="s">
        <v>12</v>
      </c>
      <c r="D8" s="250"/>
    </row>
    <row r="9" ht="25.4" customHeight="1" spans="1:4">
      <c r="A9" s="265" t="s">
        <v>13</v>
      </c>
      <c r="B9" s="250"/>
      <c r="C9" s="277" t="s">
        <v>14</v>
      </c>
      <c r="D9" s="250">
        <v>472612.8</v>
      </c>
    </row>
    <row r="10" ht="25.4" customHeight="1" spans="1:4">
      <c r="A10" s="265" t="s">
        <v>15</v>
      </c>
      <c r="B10" s="99"/>
      <c r="C10" s="277" t="s">
        <v>16</v>
      </c>
      <c r="D10" s="250">
        <v>342089.12</v>
      </c>
    </row>
    <row r="11" ht="25.4" customHeight="1" spans="1:4">
      <c r="A11" s="265" t="s">
        <v>17</v>
      </c>
      <c r="B11" s="250"/>
      <c r="C11" s="277" t="s">
        <v>18</v>
      </c>
      <c r="D11" s="250"/>
    </row>
    <row r="12" ht="25.4" customHeight="1" spans="1:4">
      <c r="A12" s="265" t="s">
        <v>19</v>
      </c>
      <c r="B12" s="99"/>
      <c r="C12" s="277" t="s">
        <v>20</v>
      </c>
      <c r="D12" s="250"/>
    </row>
    <row r="13" ht="25.4" customHeight="1" spans="1:4">
      <c r="A13" s="265" t="s">
        <v>21</v>
      </c>
      <c r="B13" s="99"/>
      <c r="C13" s="277" t="s">
        <v>22</v>
      </c>
      <c r="D13" s="250"/>
    </row>
    <row r="14" ht="25.4" customHeight="1" spans="1:4">
      <c r="A14" s="265" t="s">
        <v>23</v>
      </c>
      <c r="B14" s="99"/>
      <c r="C14" s="22" t="s">
        <v>24</v>
      </c>
      <c r="D14" s="250">
        <v>250000</v>
      </c>
    </row>
    <row r="15" ht="25.4" customHeight="1" spans="1:4">
      <c r="A15" s="266" t="s">
        <v>25</v>
      </c>
      <c r="B15" s="99"/>
      <c r="C15" s="22" t="s">
        <v>26</v>
      </c>
      <c r="D15" s="250">
        <v>374979.6</v>
      </c>
    </row>
    <row r="16" ht="25.4" customHeight="1" spans="1:4">
      <c r="A16" s="266" t="s">
        <v>27</v>
      </c>
      <c r="B16" s="250"/>
      <c r="C16" s="22"/>
      <c r="D16" s="250"/>
    </row>
    <row r="17" ht="25.4" customHeight="1" spans="1:4">
      <c r="A17" s="267"/>
      <c r="B17" s="268"/>
      <c r="C17" s="269"/>
      <c r="D17" s="268"/>
    </row>
    <row r="18" ht="25.4" customHeight="1" spans="1:4">
      <c r="A18" s="267"/>
      <c r="B18" s="268"/>
      <c r="C18" s="269"/>
      <c r="D18" s="268"/>
    </row>
    <row r="19" ht="25.4" customHeight="1" spans="1:4">
      <c r="A19" s="267"/>
      <c r="B19" s="268"/>
      <c r="C19" s="269"/>
      <c r="D19" s="268"/>
    </row>
    <row r="20" ht="25.4" customHeight="1" spans="1:4">
      <c r="A20" s="267"/>
      <c r="B20" s="268"/>
      <c r="C20" s="269"/>
      <c r="D20" s="268"/>
    </row>
    <row r="21" ht="25.4" customHeight="1" spans="1:4">
      <c r="A21" s="267"/>
      <c r="B21" s="268"/>
      <c r="C21" s="269"/>
      <c r="D21" s="268"/>
    </row>
    <row r="22" ht="25.4" customHeight="1" spans="1:4">
      <c r="A22" s="267" t="s">
        <v>28</v>
      </c>
      <c r="B22" s="268">
        <v>5501200.6</v>
      </c>
      <c r="C22" s="269" t="s">
        <v>29</v>
      </c>
      <c r="D22" s="268">
        <v>5751200.6</v>
      </c>
    </row>
    <row r="23" ht="25.4" customHeight="1" spans="1:4">
      <c r="A23" s="270" t="s">
        <v>30</v>
      </c>
      <c r="B23" s="268">
        <v>250000</v>
      </c>
      <c r="C23" s="271" t="s">
        <v>31</v>
      </c>
      <c r="D23" s="272"/>
    </row>
    <row r="24" ht="25.4" customHeight="1" spans="1:4">
      <c r="A24" s="273" t="s">
        <v>32</v>
      </c>
      <c r="B24" s="250">
        <v>250000</v>
      </c>
      <c r="C24" s="274" t="s">
        <v>32</v>
      </c>
      <c r="D24" s="99"/>
    </row>
    <row r="25" ht="25.4" customHeight="1" spans="1:4">
      <c r="A25" s="273" t="s">
        <v>33</v>
      </c>
      <c r="B25" s="250"/>
      <c r="C25" s="274" t="s">
        <v>34</v>
      </c>
      <c r="D25" s="99"/>
    </row>
    <row r="26" ht="25.4" customHeight="1" spans="1:4">
      <c r="A26" s="275" t="s">
        <v>35</v>
      </c>
      <c r="B26" s="268">
        <v>5751200.6</v>
      </c>
      <c r="C26" s="269" t="s">
        <v>36</v>
      </c>
      <c r="D26" s="100">
        <v>5751200.6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18" sqref="D1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31" t="s">
        <v>409</v>
      </c>
    </row>
    <row r="2" ht="28.5" customHeight="1" spans="1:6">
      <c r="A2" s="28" t="s">
        <v>410</v>
      </c>
      <c r="B2" s="28"/>
      <c r="C2" s="28"/>
      <c r="D2" s="28"/>
      <c r="E2" s="28"/>
      <c r="F2" s="28"/>
    </row>
    <row r="3" ht="15" customHeight="1" spans="1:6">
      <c r="A3" s="132" t="s">
        <v>136</v>
      </c>
      <c r="B3" s="133"/>
      <c r="C3" s="133"/>
      <c r="D3" s="63"/>
      <c r="E3" s="63"/>
      <c r="F3" s="134" t="s">
        <v>3</v>
      </c>
    </row>
    <row r="4" ht="18.75" customHeight="1" spans="1:6">
      <c r="A4" s="135" t="s">
        <v>170</v>
      </c>
      <c r="B4" s="136" t="s">
        <v>58</v>
      </c>
      <c r="C4" s="137" t="s">
        <v>59</v>
      </c>
      <c r="D4" s="138" t="s">
        <v>411</v>
      </c>
      <c r="E4" s="138"/>
      <c r="F4" s="139"/>
    </row>
    <row r="5" ht="30" customHeight="1" spans="1:6">
      <c r="A5" s="140"/>
      <c r="B5" s="141"/>
      <c r="C5" s="111"/>
      <c r="D5" s="110" t="s">
        <v>41</v>
      </c>
      <c r="E5" s="110" t="s">
        <v>62</v>
      </c>
      <c r="F5" s="110" t="s">
        <v>63</v>
      </c>
    </row>
    <row r="6" ht="16.5" customHeight="1" spans="1:6">
      <c r="A6" s="140">
        <v>1</v>
      </c>
      <c r="B6" s="142" t="s">
        <v>141</v>
      </c>
      <c r="C6" s="111">
        <v>3</v>
      </c>
      <c r="D6" s="110">
        <v>4</v>
      </c>
      <c r="E6" s="110">
        <v>5</v>
      </c>
      <c r="F6" s="110">
        <v>6</v>
      </c>
    </row>
    <row r="7" ht="24" customHeight="1" spans="1:6">
      <c r="A7" s="143" t="s">
        <v>55</v>
      </c>
      <c r="B7" s="144">
        <v>5501200.6</v>
      </c>
      <c r="C7" s="144"/>
      <c r="D7" s="115">
        <v>4311519.08</v>
      </c>
      <c r="E7" s="145"/>
      <c r="F7" s="145">
        <v>250000</v>
      </c>
    </row>
    <row r="8" ht="24" customHeight="1" spans="1:6">
      <c r="A8" s="143"/>
      <c r="B8" s="144" t="s">
        <v>86</v>
      </c>
      <c r="C8" s="144" t="s">
        <v>87</v>
      </c>
      <c r="D8" s="115">
        <v>250000</v>
      </c>
      <c r="E8" s="145"/>
      <c r="F8" s="145">
        <v>250000</v>
      </c>
    </row>
    <row r="9" ht="24" customHeight="1" spans="1:6">
      <c r="A9" s="146"/>
      <c r="B9" s="147" t="s">
        <v>88</v>
      </c>
      <c r="C9" s="147" t="s">
        <v>412</v>
      </c>
      <c r="D9" s="115">
        <v>250000</v>
      </c>
      <c r="E9" s="145"/>
      <c r="F9" s="145">
        <v>250000</v>
      </c>
    </row>
    <row r="10" ht="24" customHeight="1" spans="1:6">
      <c r="A10" s="146"/>
      <c r="B10" s="148" t="s">
        <v>89</v>
      </c>
      <c r="C10" s="148" t="s">
        <v>285</v>
      </c>
      <c r="D10" s="115">
        <v>250000</v>
      </c>
      <c r="E10" s="145"/>
      <c r="F10" s="145">
        <v>250000</v>
      </c>
    </row>
    <row r="11" ht="24" customHeight="1" spans="1:6">
      <c r="A11" s="149" t="s">
        <v>94</v>
      </c>
      <c r="B11" s="150"/>
      <c r="C11" s="151" t="s">
        <v>94</v>
      </c>
      <c r="D11" s="152">
        <v>250000</v>
      </c>
      <c r="E11" s="153"/>
      <c r="F11" s="153">
        <v>250000</v>
      </c>
    </row>
  </sheetData>
  <mergeCells count="6">
    <mergeCell ref="A2:F2"/>
    <mergeCell ref="D4:F4"/>
    <mergeCell ref="A11:C11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F21" sqref="F21"/>
    </sheetView>
  </sheetViews>
  <sheetFormatPr defaultColWidth="10.3833333333333" defaultRowHeight="14.25" customHeight="1"/>
  <cols>
    <col min="1" max="3" width="29" customWidth="1"/>
    <col min="4" max="16384" width="10.3833333333333" customWidth="1"/>
  </cols>
  <sheetData>
    <row r="1" ht="13.5" customHeight="1" spans="15:17">
      <c r="O1" s="57"/>
      <c r="P1" s="57"/>
      <c r="Q1" s="128" t="s">
        <v>413</v>
      </c>
    </row>
    <row r="2" ht="27.75" customHeight="1" spans="1:17">
      <c r="A2" s="60" t="s">
        <v>414</v>
      </c>
      <c r="B2" s="28"/>
      <c r="C2" s="28"/>
      <c r="D2" s="28"/>
      <c r="E2" s="28"/>
      <c r="F2" s="28"/>
      <c r="G2" s="28"/>
      <c r="H2" s="28"/>
      <c r="I2" s="28"/>
      <c r="J2" s="28"/>
      <c r="K2" s="52"/>
      <c r="L2" s="28"/>
      <c r="M2" s="28"/>
      <c r="N2" s="28"/>
      <c r="O2" s="52"/>
      <c r="P2" s="52"/>
      <c r="Q2" s="28"/>
    </row>
    <row r="3" ht="18.75" customHeight="1" spans="1:17">
      <c r="A3" s="276" t="s">
        <v>136</v>
      </c>
      <c r="B3" s="7"/>
      <c r="C3" s="7"/>
      <c r="D3" s="7"/>
      <c r="E3" s="7"/>
      <c r="F3" s="7"/>
      <c r="G3" s="7"/>
      <c r="H3" s="7"/>
      <c r="I3" s="7"/>
      <c r="J3" s="7"/>
      <c r="O3" s="91"/>
      <c r="P3" s="91"/>
      <c r="Q3" s="129" t="s">
        <v>161</v>
      </c>
    </row>
    <row r="4" ht="15.75" customHeight="1" spans="1:17">
      <c r="A4" s="102" t="s">
        <v>415</v>
      </c>
      <c r="B4" s="103" t="s">
        <v>416</v>
      </c>
      <c r="C4" s="103" t="s">
        <v>417</v>
      </c>
      <c r="D4" s="103" t="s">
        <v>418</v>
      </c>
      <c r="E4" s="103" t="s">
        <v>419</v>
      </c>
      <c r="F4" s="103" t="s">
        <v>420</v>
      </c>
      <c r="G4" s="104" t="s">
        <v>177</v>
      </c>
      <c r="H4" s="104"/>
      <c r="I4" s="104"/>
      <c r="J4" s="104"/>
      <c r="K4" s="119"/>
      <c r="L4" s="104"/>
      <c r="M4" s="104"/>
      <c r="N4" s="104"/>
      <c r="O4" s="120"/>
      <c r="P4" s="119"/>
      <c r="Q4" s="130"/>
    </row>
    <row r="5" ht="17.25" customHeight="1" spans="1:17">
      <c r="A5" s="105"/>
      <c r="B5" s="106"/>
      <c r="C5" s="106"/>
      <c r="D5" s="106"/>
      <c r="E5" s="106"/>
      <c r="F5" s="106"/>
      <c r="G5" s="106" t="s">
        <v>41</v>
      </c>
      <c r="H5" s="106" t="s">
        <v>44</v>
      </c>
      <c r="I5" s="106" t="s">
        <v>421</v>
      </c>
      <c r="J5" s="106" t="s">
        <v>422</v>
      </c>
      <c r="K5" s="121" t="s">
        <v>423</v>
      </c>
      <c r="L5" s="122" t="s">
        <v>61</v>
      </c>
      <c r="M5" s="122"/>
      <c r="N5" s="122"/>
      <c r="O5" s="123"/>
      <c r="P5" s="124"/>
      <c r="Q5" s="108"/>
    </row>
    <row r="6" ht="54" customHeight="1" spans="1:17">
      <c r="A6" s="107"/>
      <c r="B6" s="108"/>
      <c r="C6" s="108"/>
      <c r="D6" s="108"/>
      <c r="E6" s="108"/>
      <c r="F6" s="108"/>
      <c r="G6" s="108"/>
      <c r="H6" s="108" t="s">
        <v>43</v>
      </c>
      <c r="I6" s="108"/>
      <c r="J6" s="108"/>
      <c r="K6" s="125"/>
      <c r="L6" s="108" t="s">
        <v>43</v>
      </c>
      <c r="M6" s="108" t="s">
        <v>54</v>
      </c>
      <c r="N6" s="108" t="s">
        <v>184</v>
      </c>
      <c r="O6" s="126" t="s">
        <v>50</v>
      </c>
      <c r="P6" s="125" t="s">
        <v>51</v>
      </c>
      <c r="Q6" s="108" t="s">
        <v>52</v>
      </c>
    </row>
    <row r="7" ht="15" customHeight="1" spans="1:17">
      <c r="A7" s="10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21" customHeight="1" spans="1:17">
      <c r="A8" s="112" t="s">
        <v>55</v>
      </c>
      <c r="B8" s="113"/>
      <c r="C8" s="113"/>
      <c r="D8" s="113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27"/>
      <c r="P8" s="115"/>
      <c r="Q8" s="115"/>
    </row>
    <row r="9" ht="21" customHeight="1" spans="1:17">
      <c r="A9" s="112" t="str">
        <f>"    "&amp;"网信事业宏观专项资金"</f>
        <v>    网信事业宏观专项资金</v>
      </c>
      <c r="B9" s="113" t="s">
        <v>424</v>
      </c>
      <c r="C9" s="113" t="s">
        <v>425</v>
      </c>
      <c r="D9" s="113" t="s">
        <v>426</v>
      </c>
      <c r="E9" s="114">
        <v>1</v>
      </c>
      <c r="F9" s="115">
        <v>5000</v>
      </c>
      <c r="G9" s="115">
        <v>5000</v>
      </c>
      <c r="H9" s="115">
        <v>5000</v>
      </c>
      <c r="I9" s="115"/>
      <c r="J9" s="115"/>
      <c r="K9" s="115"/>
      <c r="L9" s="115"/>
      <c r="M9" s="115"/>
      <c r="N9" s="115"/>
      <c r="O9" s="127"/>
      <c r="P9" s="115"/>
      <c r="Q9" s="115"/>
    </row>
    <row r="10" ht="21" customHeight="1" spans="1:17">
      <c r="A10" s="112" t="str">
        <f>"    "&amp;"网信事业宏观专项资金"</f>
        <v>    网信事业宏观专项资金</v>
      </c>
      <c r="B10" s="113" t="s">
        <v>427</v>
      </c>
      <c r="C10" s="113" t="s">
        <v>428</v>
      </c>
      <c r="D10" s="113" t="s">
        <v>426</v>
      </c>
      <c r="E10" s="114">
        <v>1</v>
      </c>
      <c r="F10" s="115">
        <v>3000</v>
      </c>
      <c r="G10" s="115">
        <v>3000</v>
      </c>
      <c r="H10" s="115">
        <v>3000</v>
      </c>
      <c r="I10" s="115"/>
      <c r="J10" s="115"/>
      <c r="K10" s="115"/>
      <c r="L10" s="115"/>
      <c r="M10" s="115"/>
      <c r="N10" s="115"/>
      <c r="O10" s="127"/>
      <c r="P10" s="115"/>
      <c r="Q10" s="115"/>
    </row>
    <row r="11" ht="21" customHeight="1" spans="1:17">
      <c r="A11" s="112" t="str">
        <f t="shared" ref="A11:A13" si="0">"    "&amp;"公务用车运行维护费"</f>
        <v>    公务用车运行维护费</v>
      </c>
      <c r="B11" s="113" t="s">
        <v>429</v>
      </c>
      <c r="C11" s="113" t="s">
        <v>430</v>
      </c>
      <c r="D11" s="113" t="s">
        <v>326</v>
      </c>
      <c r="E11" s="114">
        <v>1</v>
      </c>
      <c r="F11" s="115"/>
      <c r="G11" s="115">
        <v>10000</v>
      </c>
      <c r="H11" s="115">
        <v>10000</v>
      </c>
      <c r="I11" s="115"/>
      <c r="J11" s="115"/>
      <c r="K11" s="115"/>
      <c r="L11" s="115"/>
      <c r="M11" s="115"/>
      <c r="N11" s="115"/>
      <c r="O11" s="127"/>
      <c r="P11" s="115"/>
      <c r="Q11" s="115"/>
    </row>
    <row r="12" ht="21" customHeight="1" spans="1:17">
      <c r="A12" s="112" t="str">
        <f t="shared" si="0"/>
        <v>    公务用车运行维护费</v>
      </c>
      <c r="B12" s="113" t="s">
        <v>431</v>
      </c>
      <c r="C12" s="113" t="s">
        <v>432</v>
      </c>
      <c r="D12" s="113" t="s">
        <v>346</v>
      </c>
      <c r="E12" s="114">
        <v>1</v>
      </c>
      <c r="F12" s="115"/>
      <c r="G12" s="115">
        <v>10000</v>
      </c>
      <c r="H12" s="115">
        <v>10000</v>
      </c>
      <c r="I12" s="115"/>
      <c r="J12" s="115"/>
      <c r="K12" s="115"/>
      <c r="L12" s="115"/>
      <c r="M12" s="115"/>
      <c r="N12" s="115"/>
      <c r="O12" s="127"/>
      <c r="P12" s="115"/>
      <c r="Q12" s="115"/>
    </row>
    <row r="13" ht="21" customHeight="1" spans="1:17">
      <c r="A13" s="112" t="str">
        <f t="shared" si="0"/>
        <v>    公务用车运行维护费</v>
      </c>
      <c r="B13" s="113" t="s">
        <v>433</v>
      </c>
      <c r="C13" s="113" t="s">
        <v>434</v>
      </c>
      <c r="D13" s="113" t="s">
        <v>326</v>
      </c>
      <c r="E13" s="114">
        <v>1</v>
      </c>
      <c r="F13" s="115"/>
      <c r="G13" s="115">
        <v>5000</v>
      </c>
      <c r="H13" s="115">
        <v>5000</v>
      </c>
      <c r="I13" s="115"/>
      <c r="J13" s="115"/>
      <c r="K13" s="115"/>
      <c r="L13" s="115"/>
      <c r="M13" s="115"/>
      <c r="N13" s="115"/>
      <c r="O13" s="127"/>
      <c r="P13" s="115"/>
      <c r="Q13" s="115"/>
    </row>
    <row r="14" ht="21" customHeight="1" spans="1:17">
      <c r="A14" s="112" t="str">
        <f>"    "&amp;"一般公用经费"</f>
        <v>    一般公用经费</v>
      </c>
      <c r="B14" s="113" t="s">
        <v>435</v>
      </c>
      <c r="C14" s="113" t="s">
        <v>436</v>
      </c>
      <c r="D14" s="113">
        <v>472612.8</v>
      </c>
      <c r="E14" s="114">
        <v>1</v>
      </c>
      <c r="F14" s="115">
        <v>20000</v>
      </c>
      <c r="G14" s="115">
        <v>20000</v>
      </c>
      <c r="H14" s="115">
        <v>20000</v>
      </c>
      <c r="I14" s="115"/>
      <c r="J14" s="115"/>
      <c r="K14" s="115"/>
      <c r="L14" s="115"/>
      <c r="M14" s="115"/>
      <c r="N14" s="115"/>
      <c r="O14" s="127"/>
      <c r="P14" s="115"/>
      <c r="Q14" s="115"/>
    </row>
    <row r="15" ht="21" customHeight="1" spans="1:17">
      <c r="A15" s="112" t="str">
        <f>"    "&amp;"迪庆州国家网络安全宣传周专项经费"</f>
        <v>    迪庆州国家网络安全宣传周专项经费</v>
      </c>
      <c r="B15" s="113" t="s">
        <v>266</v>
      </c>
      <c r="C15" s="113" t="s">
        <v>428</v>
      </c>
      <c r="D15" s="113">
        <v>342089.12</v>
      </c>
      <c r="E15" s="114">
        <v>1</v>
      </c>
      <c r="F15" s="115">
        <v>2000</v>
      </c>
      <c r="G15" s="115">
        <v>2000</v>
      </c>
      <c r="H15" s="115">
        <v>2000</v>
      </c>
      <c r="I15" s="115"/>
      <c r="J15" s="115"/>
      <c r="K15" s="115"/>
      <c r="L15" s="115"/>
      <c r="M15" s="115"/>
      <c r="N15" s="115"/>
      <c r="O15" s="127"/>
      <c r="P15" s="115"/>
      <c r="Q15" s="115"/>
    </row>
    <row r="16" ht="21" customHeight="1" spans="1:17">
      <c r="A16" s="116" t="s">
        <v>94</v>
      </c>
      <c r="B16" s="117"/>
      <c r="C16" s="117"/>
      <c r="D16" s="117"/>
      <c r="E16" s="114"/>
      <c r="F16" s="115">
        <v>30000</v>
      </c>
      <c r="G16" s="115">
        <v>55000</v>
      </c>
      <c r="H16" s="115">
        <v>55000</v>
      </c>
      <c r="I16" s="115"/>
      <c r="J16" s="115"/>
      <c r="K16" s="115"/>
      <c r="L16" s="115"/>
      <c r="M16" s="115"/>
      <c r="N16" s="115"/>
      <c r="O16" s="127"/>
      <c r="P16" s="115"/>
      <c r="Q16" s="115"/>
    </row>
    <row r="17" s="1" customFormat="1" ht="21" customHeight="1" spans="1:17">
      <c r="A17" s="86" t="s">
        <v>94</v>
      </c>
      <c r="B17" s="87"/>
      <c r="C17" s="87"/>
      <c r="D17" s="87"/>
      <c r="E17" s="11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</sheetData>
  <mergeCells count="17">
    <mergeCell ref="A2:Q2"/>
    <mergeCell ref="A3:F3"/>
    <mergeCell ref="G4:Q4"/>
    <mergeCell ref="L5:Q5"/>
    <mergeCell ref="A16:E16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7"/>
  <sheetViews>
    <sheetView showZeros="0" workbookViewId="0">
      <selection activeCell="I16" sqref="I16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5"/>
      <c r="B1" s="65"/>
      <c r="C1" s="65"/>
      <c r="D1" s="65"/>
      <c r="E1" s="65"/>
      <c r="F1" s="65"/>
      <c r="G1" s="65"/>
      <c r="H1" s="75"/>
      <c r="I1" s="65"/>
      <c r="J1" s="65"/>
      <c r="K1" s="65"/>
      <c r="L1" s="57"/>
      <c r="M1" s="72"/>
      <c r="N1" s="90" t="s">
        <v>437</v>
      </c>
    </row>
    <row r="2" ht="27.75" customHeight="1" spans="1:14">
      <c r="A2" s="60" t="s">
        <v>438</v>
      </c>
      <c r="B2" s="61"/>
      <c r="C2" s="61"/>
      <c r="D2" s="61"/>
      <c r="E2" s="61"/>
      <c r="F2" s="61"/>
      <c r="G2" s="61"/>
      <c r="H2" s="76"/>
      <c r="I2" s="61"/>
      <c r="J2" s="61"/>
      <c r="K2" s="61"/>
      <c r="L2" s="52"/>
      <c r="M2" s="76"/>
      <c r="N2" s="61"/>
    </row>
    <row r="3" ht="18.75" customHeight="1" spans="1:14">
      <c r="A3" s="280" t="s">
        <v>136</v>
      </c>
      <c r="B3" s="63"/>
      <c r="C3" s="63"/>
      <c r="D3" s="63"/>
      <c r="E3" s="63"/>
      <c r="F3" s="63"/>
      <c r="G3" s="63"/>
      <c r="H3" s="75"/>
      <c r="I3" s="65"/>
      <c r="J3" s="65"/>
      <c r="K3" s="65"/>
      <c r="L3" s="91"/>
      <c r="M3" s="73"/>
      <c r="N3" s="92" t="s">
        <v>161</v>
      </c>
    </row>
    <row r="4" ht="15.75" customHeight="1" spans="1:14">
      <c r="A4" s="10" t="s">
        <v>415</v>
      </c>
      <c r="B4" s="77" t="s">
        <v>439</v>
      </c>
      <c r="C4" s="77" t="s">
        <v>440</v>
      </c>
      <c r="D4" s="67" t="s">
        <v>177</v>
      </c>
      <c r="E4" s="67"/>
      <c r="F4" s="67"/>
      <c r="G4" s="67"/>
      <c r="H4" s="78"/>
      <c r="I4" s="67"/>
      <c r="J4" s="67"/>
      <c r="K4" s="67"/>
      <c r="L4" s="93"/>
      <c r="M4" s="78"/>
      <c r="N4" s="94"/>
    </row>
    <row r="5" ht="17.25" customHeight="1" spans="1:14">
      <c r="A5" s="15"/>
      <c r="B5" s="79"/>
      <c r="C5" s="79"/>
      <c r="D5" s="79" t="s">
        <v>41</v>
      </c>
      <c r="E5" s="79" t="s">
        <v>44</v>
      </c>
      <c r="F5" s="79" t="s">
        <v>421</v>
      </c>
      <c r="G5" s="79" t="s">
        <v>422</v>
      </c>
      <c r="H5" s="80" t="s">
        <v>423</v>
      </c>
      <c r="I5" s="95" t="s">
        <v>441</v>
      </c>
      <c r="J5" s="95"/>
      <c r="K5" s="95"/>
      <c r="L5" s="96"/>
      <c r="M5" s="97"/>
      <c r="N5" s="81"/>
    </row>
    <row r="6" ht="54" customHeight="1" spans="1:14">
      <c r="A6" s="18"/>
      <c r="B6" s="81"/>
      <c r="C6" s="81"/>
      <c r="D6" s="81"/>
      <c r="E6" s="81"/>
      <c r="F6" s="81"/>
      <c r="G6" s="81"/>
      <c r="H6" s="82"/>
      <c r="I6" s="81" t="s">
        <v>43</v>
      </c>
      <c r="J6" s="81" t="s">
        <v>54</v>
      </c>
      <c r="K6" s="81" t="s">
        <v>184</v>
      </c>
      <c r="L6" s="98" t="s">
        <v>50</v>
      </c>
      <c r="M6" s="82" t="s">
        <v>51</v>
      </c>
      <c r="N6" s="81" t="s">
        <v>52</v>
      </c>
    </row>
    <row r="7" ht="15" customHeight="1" spans="1:14">
      <c r="A7" s="18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3"/>
      <c r="B8" s="84"/>
      <c r="C8" s="84"/>
      <c r="D8" s="85"/>
      <c r="E8" s="85"/>
      <c r="F8" s="85"/>
      <c r="G8" s="85"/>
      <c r="H8" s="85"/>
      <c r="I8" s="85"/>
      <c r="J8" s="85"/>
      <c r="K8" s="85"/>
      <c r="L8" s="99"/>
      <c r="M8" s="85"/>
      <c r="N8" s="85"/>
    </row>
    <row r="9" ht="21" customHeight="1" spans="1:14">
      <c r="A9" s="83"/>
      <c r="B9" s="84"/>
      <c r="C9" s="84"/>
      <c r="D9" s="85"/>
      <c r="E9" s="85"/>
      <c r="F9" s="85"/>
      <c r="G9" s="85"/>
      <c r="H9" s="85"/>
      <c r="I9" s="85"/>
      <c r="J9" s="85"/>
      <c r="K9" s="85"/>
      <c r="L9" s="99"/>
      <c r="M9" s="85"/>
      <c r="N9" s="85"/>
    </row>
    <row r="10" ht="21" customHeight="1" spans="1:14">
      <c r="A10" s="83"/>
      <c r="B10" s="84"/>
      <c r="C10" s="84"/>
      <c r="D10" s="85"/>
      <c r="E10" s="85"/>
      <c r="F10" s="85"/>
      <c r="G10" s="85"/>
      <c r="H10" s="85"/>
      <c r="I10" s="85"/>
      <c r="J10" s="85"/>
      <c r="K10" s="85"/>
      <c r="L10" s="99"/>
      <c r="M10" s="85"/>
      <c r="N10" s="85"/>
    </row>
    <row r="11" ht="21" customHeight="1" spans="1:14">
      <c r="A11" s="83"/>
      <c r="B11" s="84"/>
      <c r="C11" s="84"/>
      <c r="D11" s="85"/>
      <c r="E11" s="85"/>
      <c r="F11" s="85"/>
      <c r="G11" s="85"/>
      <c r="H11" s="85"/>
      <c r="I11" s="85"/>
      <c r="J11" s="85"/>
      <c r="K11" s="85"/>
      <c r="L11" s="99"/>
      <c r="M11" s="85"/>
      <c r="N11" s="85"/>
    </row>
    <row r="12" ht="21" customHeight="1" spans="1:14">
      <c r="A12" s="83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99"/>
      <c r="M12" s="85"/>
      <c r="N12" s="85"/>
    </row>
    <row r="13" ht="21" customHeight="1" spans="1:14">
      <c r="A13" s="83"/>
      <c r="B13" s="84"/>
      <c r="C13" s="84"/>
      <c r="D13" s="85"/>
      <c r="E13" s="85"/>
      <c r="F13" s="85"/>
      <c r="G13" s="85"/>
      <c r="H13" s="85"/>
      <c r="I13" s="85"/>
      <c r="J13" s="85"/>
      <c r="K13" s="85"/>
      <c r="L13" s="99"/>
      <c r="M13" s="85"/>
      <c r="N13" s="85"/>
    </row>
    <row r="14" ht="21" customHeight="1" spans="1:14">
      <c r="A14" s="83"/>
      <c r="B14" s="84"/>
      <c r="C14" s="84"/>
      <c r="D14" s="85"/>
      <c r="E14" s="85"/>
      <c r="F14" s="85"/>
      <c r="G14" s="85"/>
      <c r="H14" s="85"/>
      <c r="I14" s="85"/>
      <c r="J14" s="85"/>
      <c r="K14" s="85"/>
      <c r="L14" s="99"/>
      <c r="M14" s="85"/>
      <c r="N14" s="85"/>
    </row>
    <row r="15" ht="21" customHeight="1" spans="1:14">
      <c r="A15" s="83"/>
      <c r="B15" s="84"/>
      <c r="C15" s="84"/>
      <c r="D15" s="85"/>
      <c r="E15" s="85"/>
      <c r="F15" s="85"/>
      <c r="G15" s="85"/>
      <c r="H15" s="85"/>
      <c r="I15" s="85"/>
      <c r="J15" s="85"/>
      <c r="K15" s="85"/>
      <c r="L15" s="99"/>
      <c r="M15" s="85"/>
      <c r="N15" s="85"/>
    </row>
    <row r="16" ht="21" customHeight="1" spans="1:14">
      <c r="A16" s="83"/>
      <c r="B16" s="84"/>
      <c r="C16" s="84"/>
      <c r="D16" s="85"/>
      <c r="E16" s="85"/>
      <c r="F16" s="85"/>
      <c r="G16" s="85"/>
      <c r="H16" s="85"/>
      <c r="I16" s="85"/>
      <c r="J16" s="85"/>
      <c r="K16" s="85"/>
      <c r="L16" s="99"/>
      <c r="M16" s="85"/>
      <c r="N16" s="85"/>
    </row>
    <row r="17" s="1" customFormat="1" ht="21" customHeight="1" spans="1:14">
      <c r="A17" s="86" t="s">
        <v>94</v>
      </c>
      <c r="B17" s="87"/>
      <c r="C17" s="88"/>
      <c r="D17" s="89"/>
      <c r="E17" s="89"/>
      <c r="F17" s="89"/>
      <c r="G17" s="89"/>
      <c r="H17" s="89"/>
      <c r="I17" s="89"/>
      <c r="J17" s="89"/>
      <c r="K17" s="89"/>
      <c r="L17" s="100"/>
      <c r="M17" s="89"/>
      <c r="N17" s="8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workbookViewId="0">
      <selection activeCell="L13" sqref="L13"/>
    </sheetView>
  </sheetViews>
  <sheetFormatPr defaultColWidth="10" defaultRowHeight="14.25" customHeight="1"/>
  <cols>
    <col min="1" max="1" width="19.1333333333333" style="58" customWidth="1"/>
    <col min="2" max="2" width="10" style="58" customWidth="1"/>
    <col min="3" max="3" width="14.8833333333333" style="58" customWidth="1"/>
    <col min="4" max="16369" width="10" style="58" customWidth="1"/>
    <col min="16370" max="16384" width="10" style="58"/>
  </cols>
  <sheetData>
    <row r="1" ht="13.5" customHeight="1" spans="4:9">
      <c r="D1" s="59"/>
      <c r="I1" s="72" t="s">
        <v>442</v>
      </c>
    </row>
    <row r="2" ht="27.75" customHeight="1" spans="1:9">
      <c r="A2" s="60" t="s">
        <v>443</v>
      </c>
      <c r="B2" s="61"/>
      <c r="C2" s="61"/>
      <c r="D2" s="61"/>
      <c r="E2" s="61"/>
      <c r="F2" s="61"/>
      <c r="G2" s="61"/>
      <c r="H2" s="61"/>
      <c r="I2" s="61"/>
    </row>
    <row r="3" ht="18" customHeight="1" spans="1:9">
      <c r="A3" s="280" t="s">
        <v>136</v>
      </c>
      <c r="B3" s="63"/>
      <c r="C3" s="63"/>
      <c r="D3" s="64"/>
      <c r="E3" s="65"/>
      <c r="F3" s="65"/>
      <c r="G3" s="65"/>
      <c r="H3" s="65"/>
      <c r="I3" s="73" t="s">
        <v>161</v>
      </c>
    </row>
    <row r="4" ht="19.5" customHeight="1" spans="1:9">
      <c r="A4" s="10" t="s">
        <v>444</v>
      </c>
      <c r="B4" s="66" t="s">
        <v>177</v>
      </c>
      <c r="C4" s="67"/>
      <c r="D4" s="67"/>
      <c r="E4" s="66" t="s">
        <v>445</v>
      </c>
      <c r="F4" s="67"/>
      <c r="G4" s="67"/>
      <c r="H4" s="67"/>
      <c r="I4" s="67"/>
    </row>
    <row r="5" ht="40.5" customHeight="1" spans="1:9">
      <c r="A5" s="18"/>
      <c r="B5" s="15" t="s">
        <v>41</v>
      </c>
      <c r="C5" s="10" t="s">
        <v>44</v>
      </c>
      <c r="D5" s="68" t="s">
        <v>446</v>
      </c>
      <c r="E5" s="53" t="s">
        <v>447</v>
      </c>
      <c r="F5" s="53" t="s">
        <v>448</v>
      </c>
      <c r="G5" s="53" t="s">
        <v>449</v>
      </c>
      <c r="H5" s="53" t="s">
        <v>450</v>
      </c>
      <c r="I5" s="53" t="s">
        <v>451</v>
      </c>
    </row>
    <row r="6" ht="19.5" customHeight="1" spans="1:9">
      <c r="A6" s="53">
        <v>1</v>
      </c>
      <c r="B6" s="53">
        <v>2</v>
      </c>
      <c r="C6" s="53">
        <v>3</v>
      </c>
      <c r="D6" s="66">
        <v>4</v>
      </c>
      <c r="E6" s="53">
        <v>5</v>
      </c>
      <c r="F6" s="53">
        <v>6</v>
      </c>
      <c r="G6" s="53">
        <v>7</v>
      </c>
      <c r="H6" s="66">
        <v>8</v>
      </c>
      <c r="I6" s="53">
        <v>24</v>
      </c>
    </row>
    <row r="7" ht="28.4" customHeight="1" spans="1:9">
      <c r="A7" s="30"/>
      <c r="B7" s="69"/>
      <c r="C7" s="69"/>
      <c r="D7" s="69"/>
      <c r="E7" s="69"/>
      <c r="F7" s="69"/>
      <c r="G7" s="69"/>
      <c r="H7" s="69"/>
      <c r="I7" s="69"/>
    </row>
    <row r="8" ht="29.9" customHeight="1" spans="1:9">
      <c r="A8" s="70"/>
      <c r="B8" s="69"/>
      <c r="C8" s="69"/>
      <c r="D8" s="69"/>
      <c r="E8" s="69"/>
      <c r="F8" s="69"/>
      <c r="G8" s="69"/>
      <c r="H8" s="69"/>
      <c r="I8" s="69"/>
    </row>
    <row r="9" ht="29.9" customHeight="1" spans="1:9">
      <c r="A9" s="71"/>
      <c r="B9" s="69"/>
      <c r="C9" s="69"/>
      <c r="D9" s="69"/>
      <c r="E9" s="69"/>
      <c r="F9" s="69"/>
      <c r="G9" s="69"/>
      <c r="H9" s="69"/>
      <c r="I9" s="74"/>
    </row>
    <row r="10" ht="29.9" customHeight="1" spans="1:9">
      <c r="A10" s="71"/>
      <c r="B10" s="69"/>
      <c r="C10" s="69"/>
      <c r="D10" s="69"/>
      <c r="E10" s="69"/>
      <c r="F10" s="69"/>
      <c r="G10" s="69"/>
      <c r="H10" s="69"/>
      <c r="I10" s="74"/>
    </row>
    <row r="11" ht="29.9" customHeight="1" spans="1:9">
      <c r="A11" s="71"/>
      <c r="B11" s="69"/>
      <c r="C11" s="69"/>
      <c r="D11" s="69"/>
      <c r="E11" s="69"/>
      <c r="F11" s="69"/>
      <c r="G11" s="69"/>
      <c r="H11" s="69"/>
      <c r="I11" s="74"/>
    </row>
    <row r="12" ht="29.9" customHeight="1" spans="1:9">
      <c r="A12" s="71"/>
      <c r="B12" s="69"/>
      <c r="C12" s="69"/>
      <c r="D12" s="69"/>
      <c r="E12" s="69"/>
      <c r="F12" s="69"/>
      <c r="G12" s="69"/>
      <c r="H12" s="69"/>
      <c r="I12" s="74"/>
    </row>
    <row r="13" ht="29.9" customHeight="1" spans="1:9">
      <c r="A13" s="71"/>
      <c r="B13" s="69"/>
      <c r="C13" s="69"/>
      <c r="D13" s="69"/>
      <c r="E13" s="69"/>
      <c r="F13" s="69"/>
      <c r="G13" s="69"/>
      <c r="H13" s="69"/>
      <c r="I13" s="74"/>
    </row>
  </sheetData>
  <mergeCells count="5">
    <mergeCell ref="A2:I2"/>
    <mergeCell ref="A3:H3"/>
    <mergeCell ref="B4:D4"/>
    <mergeCell ref="E4:I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D20" sqref="D19:D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7" t="s">
        <v>452</v>
      </c>
    </row>
    <row r="2" ht="28.5" customHeight="1" spans="1:10">
      <c r="A2" s="51" t="s">
        <v>453</v>
      </c>
      <c r="B2" s="28"/>
      <c r="C2" s="28"/>
      <c r="D2" s="28"/>
      <c r="E2" s="28"/>
      <c r="F2" s="52"/>
      <c r="G2" s="28"/>
      <c r="H2" s="52"/>
      <c r="I2" s="52"/>
      <c r="J2" s="28"/>
    </row>
    <row r="3" ht="17.25" customHeight="1" spans="1:1">
      <c r="A3" s="278" t="s">
        <v>136</v>
      </c>
    </row>
    <row r="4" ht="44.25" customHeight="1" spans="1:10">
      <c r="A4" s="53" t="s">
        <v>288</v>
      </c>
      <c r="B4" s="53" t="s">
        <v>289</v>
      </c>
      <c r="C4" s="53" t="s">
        <v>290</v>
      </c>
      <c r="D4" s="53" t="s">
        <v>291</v>
      </c>
      <c r="E4" s="53" t="s">
        <v>292</v>
      </c>
      <c r="F4" s="54" t="s">
        <v>293</v>
      </c>
      <c r="G4" s="53" t="s">
        <v>294</v>
      </c>
      <c r="H4" s="54" t="s">
        <v>295</v>
      </c>
      <c r="I4" s="54" t="s">
        <v>296</v>
      </c>
      <c r="J4" s="53" t="s">
        <v>297</v>
      </c>
    </row>
    <row r="5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  <c r="G5" s="53">
        <v>7</v>
      </c>
      <c r="H5" s="54">
        <v>8</v>
      </c>
      <c r="I5" s="54">
        <v>9</v>
      </c>
      <c r="J5" s="53">
        <v>10</v>
      </c>
    </row>
    <row r="6" ht="42" customHeight="1" spans="1:10">
      <c r="A6" s="55"/>
      <c r="B6" s="56"/>
      <c r="C6" s="56"/>
      <c r="D6" s="56"/>
      <c r="E6" s="55"/>
      <c r="F6" s="56"/>
      <c r="G6" s="55"/>
      <c r="H6" s="56"/>
      <c r="I6" s="56"/>
      <c r="J6" s="55"/>
    </row>
    <row r="7" ht="42" customHeight="1" spans="1:10">
      <c r="A7" s="55"/>
      <c r="B7" s="56"/>
      <c r="C7" s="56"/>
      <c r="D7" s="56"/>
      <c r="E7" s="55"/>
      <c r="F7" s="56"/>
      <c r="G7" s="55"/>
      <c r="H7" s="56"/>
      <c r="I7" s="56"/>
      <c r="J7" s="55"/>
    </row>
    <row r="8" ht="42" customHeight="1" spans="1:10">
      <c r="A8" s="55"/>
      <c r="B8" s="56"/>
      <c r="C8" s="56"/>
      <c r="D8" s="56"/>
      <c r="E8" s="55"/>
      <c r="F8" s="56"/>
      <c r="G8" s="55"/>
      <c r="H8" s="56"/>
      <c r="I8" s="56"/>
      <c r="J8" s="55"/>
    </row>
    <row r="9" ht="42" customHeight="1" spans="1:10">
      <c r="A9" s="55"/>
      <c r="B9" s="56"/>
      <c r="C9" s="56"/>
      <c r="D9" s="56"/>
      <c r="E9" s="55"/>
      <c r="F9" s="56"/>
      <c r="G9" s="55"/>
      <c r="H9" s="56"/>
      <c r="I9" s="56"/>
      <c r="J9" s="55"/>
    </row>
    <row r="10" ht="42" customHeight="1" spans="1:10">
      <c r="A10" s="55"/>
      <c r="B10" s="56"/>
      <c r="C10" s="56"/>
      <c r="D10" s="56"/>
      <c r="E10" s="55"/>
      <c r="F10" s="56"/>
      <c r="G10" s="55"/>
      <c r="H10" s="56"/>
      <c r="I10" s="56"/>
      <c r="J10" s="55"/>
    </row>
    <row r="11" ht="42" customHeight="1" spans="1:10">
      <c r="A11" s="55"/>
      <c r="B11" s="56"/>
      <c r="C11" s="56"/>
      <c r="D11" s="56"/>
      <c r="E11" s="55"/>
      <c r="F11" s="56"/>
      <c r="G11" s="55"/>
      <c r="H11" s="56"/>
      <c r="I11" s="56"/>
      <c r="J11" s="55"/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tabSelected="1" workbookViewId="0">
      <selection activeCell="E25" sqref="E24:E25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454</v>
      </c>
    </row>
    <row r="2" ht="30.65" customHeight="1" spans="1:8">
      <c r="A2" s="39" t="s">
        <v>455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">
        <v>136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170</v>
      </c>
      <c r="B4" s="40" t="s">
        <v>456</v>
      </c>
      <c r="C4" s="40" t="s">
        <v>457</v>
      </c>
      <c r="D4" s="40" t="s">
        <v>458</v>
      </c>
      <c r="E4" s="40" t="s">
        <v>459</v>
      </c>
      <c r="F4" s="40" t="s">
        <v>460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419</v>
      </c>
      <c r="G5" s="40" t="s">
        <v>461</v>
      </c>
      <c r="H5" s="40" t="s">
        <v>462</v>
      </c>
    </row>
    <row r="6" ht="18.75" customHeight="1" spans="1:8">
      <c r="A6" s="41" t="s">
        <v>140</v>
      </c>
      <c r="B6" s="41" t="s">
        <v>141</v>
      </c>
      <c r="C6" s="41" t="s">
        <v>142</v>
      </c>
      <c r="D6" s="41" t="s">
        <v>357</v>
      </c>
      <c r="E6" s="41" t="s">
        <v>143</v>
      </c>
      <c r="F6" s="41" t="s">
        <v>144</v>
      </c>
      <c r="G6" s="41" t="s">
        <v>145</v>
      </c>
      <c r="H6" s="41" t="s">
        <v>463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41</v>
      </c>
      <c r="B16" s="46"/>
      <c r="C16" s="46"/>
      <c r="D16" s="46"/>
      <c r="E16" s="46"/>
      <c r="F16" s="47"/>
      <c r="G16" s="48"/>
      <c r="H16" s="48"/>
    </row>
    <row r="17" s="36" customFormat="1" ht="25" customHeight="1" spans="1:8">
      <c r="A17" s="49" t="s">
        <v>464</v>
      </c>
      <c r="B17" s="50"/>
      <c r="C17" s="50"/>
      <c r="D17" s="50"/>
      <c r="E17" s="50"/>
      <c r="F17" s="50"/>
      <c r="G17" s="50"/>
      <c r="H17" s="50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A2" sqref="A2:K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465</v>
      </c>
    </row>
    <row r="2" ht="27.75" customHeight="1" spans="1:11">
      <c r="A2" s="28" t="s">
        <v>466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78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161</v>
      </c>
    </row>
    <row r="4" ht="21.75" customHeight="1" spans="1:11">
      <c r="A4" s="9" t="s">
        <v>254</v>
      </c>
      <c r="B4" s="9" t="s">
        <v>172</v>
      </c>
      <c r="C4" s="9" t="s">
        <v>255</v>
      </c>
      <c r="D4" s="10" t="s">
        <v>173</v>
      </c>
      <c r="E4" s="10" t="s">
        <v>174</v>
      </c>
      <c r="F4" s="10" t="s">
        <v>175</v>
      </c>
      <c r="G4" s="10" t="s">
        <v>176</v>
      </c>
      <c r="H4" s="16" t="s">
        <v>41</v>
      </c>
      <c r="I4" s="11" t="s">
        <v>467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44</v>
      </c>
      <c r="J5" s="10" t="s">
        <v>45</v>
      </c>
      <c r="K5" s="10" t="s">
        <v>46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43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5"/>
      <c r="K8" s="35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5"/>
      <c r="K9" s="35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5"/>
      <c r="K10" s="35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5"/>
      <c r="K11" s="35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5"/>
      <c r="K12" s="35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5"/>
      <c r="K13" s="35"/>
    </row>
    <row r="14" ht="36" customHeight="1" spans="1:11">
      <c r="A14" s="30"/>
      <c r="B14" s="21"/>
      <c r="C14" s="30"/>
      <c r="D14" s="30"/>
      <c r="E14" s="30"/>
      <c r="F14" s="30"/>
      <c r="G14" s="30"/>
      <c r="H14" s="31"/>
      <c r="I14" s="31"/>
      <c r="J14" s="31"/>
      <c r="K14" s="31"/>
    </row>
    <row r="15" ht="36" customHeight="1" spans="1:11">
      <c r="A15" s="21"/>
      <c r="B15" s="21"/>
      <c r="C15" s="21"/>
      <c r="D15" s="21"/>
      <c r="E15" s="21"/>
      <c r="F15" s="21"/>
      <c r="G15" s="21"/>
      <c r="H15" s="31"/>
      <c r="I15" s="31"/>
      <c r="J15" s="31"/>
      <c r="K15" s="31"/>
    </row>
    <row r="16" ht="18.75" customHeight="1" spans="1:11">
      <c r="A16" s="32" t="s">
        <v>94</v>
      </c>
      <c r="B16" s="33"/>
      <c r="C16" s="33"/>
      <c r="D16" s="33"/>
      <c r="E16" s="33"/>
      <c r="F16" s="33"/>
      <c r="G16" s="34"/>
      <c r="H16" s="31"/>
      <c r="I16" s="31"/>
      <c r="J16" s="31"/>
      <c r="K16" s="31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25" sqref="C25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468</v>
      </c>
    </row>
    <row r="2" ht="27.75" customHeight="1" spans="1:7">
      <c r="A2" s="4" t="s">
        <v>469</v>
      </c>
      <c r="B2" s="4"/>
      <c r="C2" s="4"/>
      <c r="D2" s="4"/>
      <c r="E2" s="4"/>
      <c r="F2" s="4"/>
      <c r="G2" s="4"/>
    </row>
    <row r="3" ht="13.5" customHeight="1" spans="1:7">
      <c r="A3" s="278" t="s">
        <v>2</v>
      </c>
      <c r="B3" s="6"/>
      <c r="C3" s="6"/>
      <c r="D3" s="6"/>
      <c r="E3" s="7"/>
      <c r="F3" s="7"/>
      <c r="G3" s="8" t="s">
        <v>161</v>
      </c>
    </row>
    <row r="4" ht="21.75" customHeight="1" spans="1:7">
      <c r="A4" s="9" t="s">
        <v>255</v>
      </c>
      <c r="B4" s="9" t="s">
        <v>254</v>
      </c>
      <c r="C4" s="9" t="s">
        <v>172</v>
      </c>
      <c r="D4" s="10" t="s">
        <v>470</v>
      </c>
      <c r="E4" s="11" t="s">
        <v>44</v>
      </c>
      <c r="F4" s="12"/>
      <c r="G4" s="13"/>
    </row>
    <row r="5" ht="21.75" customHeight="1" spans="1:7">
      <c r="A5" s="14"/>
      <c r="B5" s="14"/>
      <c r="C5" s="14"/>
      <c r="D5" s="15"/>
      <c r="E5" s="16" t="s">
        <v>471</v>
      </c>
      <c r="F5" s="10" t="s">
        <v>472</v>
      </c>
      <c r="G5" s="10" t="s">
        <v>473</v>
      </c>
    </row>
    <row r="6" ht="40.5" customHeight="1" spans="1:7">
      <c r="A6" s="17"/>
      <c r="B6" s="17"/>
      <c r="C6" s="17"/>
      <c r="D6" s="18"/>
      <c r="E6" s="19"/>
      <c r="F6" s="18" t="s">
        <v>43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41</v>
      </c>
      <c r="B15" s="25" t="s">
        <v>474</v>
      </c>
      <c r="C15" s="25"/>
      <c r="D15" s="26"/>
      <c r="E15" s="27"/>
      <c r="F15" s="27"/>
      <c r="G15" s="27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C17" sqref="C17:E17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237"/>
      <c r="J1" s="253"/>
      <c r="R1" s="3" t="s">
        <v>37</v>
      </c>
    </row>
    <row r="2" ht="36" customHeight="1" spans="1:19">
      <c r="A2" s="238" t="s">
        <v>38</v>
      </c>
      <c r="B2" s="28"/>
      <c r="C2" s="28"/>
      <c r="D2" s="28"/>
      <c r="E2" s="28"/>
      <c r="F2" s="28"/>
      <c r="G2" s="28"/>
      <c r="H2" s="28"/>
      <c r="I2" s="28"/>
      <c r="J2" s="52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1" t="s">
        <v>2</v>
      </c>
      <c r="B3" s="7"/>
      <c r="C3" s="7"/>
      <c r="D3" s="7"/>
      <c r="E3" s="7"/>
      <c r="F3" s="7"/>
      <c r="G3" s="7"/>
      <c r="H3" s="7"/>
      <c r="I3" s="7"/>
      <c r="J3" s="25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239" t="s">
        <v>39</v>
      </c>
      <c r="B4" s="240" t="s">
        <v>40</v>
      </c>
      <c r="C4" s="240" t="s">
        <v>41</v>
      </c>
      <c r="D4" s="241" t="s">
        <v>42</v>
      </c>
      <c r="E4" s="242"/>
      <c r="F4" s="242"/>
      <c r="G4" s="242"/>
      <c r="H4" s="242"/>
      <c r="I4" s="242"/>
      <c r="J4" s="255"/>
      <c r="K4" s="242"/>
      <c r="L4" s="242"/>
      <c r="M4" s="242"/>
      <c r="N4" s="256"/>
      <c r="O4" s="256" t="s">
        <v>30</v>
      </c>
      <c r="P4" s="256"/>
      <c r="Q4" s="256"/>
      <c r="R4" s="256"/>
      <c r="S4" s="256"/>
    </row>
    <row r="5" ht="18" customHeight="1" spans="1:19">
      <c r="A5" s="243"/>
      <c r="B5" s="244"/>
      <c r="C5" s="244"/>
      <c r="D5" s="244" t="s">
        <v>43</v>
      </c>
      <c r="E5" s="244" t="s">
        <v>44</v>
      </c>
      <c r="F5" s="244" t="s">
        <v>45</v>
      </c>
      <c r="G5" s="244" t="s">
        <v>46</v>
      </c>
      <c r="H5" s="244" t="s">
        <v>47</v>
      </c>
      <c r="I5" s="257" t="s">
        <v>48</v>
      </c>
      <c r="J5" s="258"/>
      <c r="K5" s="257" t="s">
        <v>49</v>
      </c>
      <c r="L5" s="257" t="s">
        <v>50</v>
      </c>
      <c r="M5" s="257" t="s">
        <v>51</v>
      </c>
      <c r="N5" s="259" t="s">
        <v>52</v>
      </c>
      <c r="O5" s="260" t="s">
        <v>43</v>
      </c>
      <c r="P5" s="260" t="s">
        <v>44</v>
      </c>
      <c r="Q5" s="260" t="s">
        <v>45</v>
      </c>
      <c r="R5" s="260" t="s">
        <v>46</v>
      </c>
      <c r="S5" s="260" t="s">
        <v>53</v>
      </c>
    </row>
    <row r="6" ht="29.25" customHeight="1" spans="1:19">
      <c r="A6" s="245"/>
      <c r="B6" s="246"/>
      <c r="C6" s="246"/>
      <c r="D6" s="246"/>
      <c r="E6" s="246"/>
      <c r="F6" s="246"/>
      <c r="G6" s="246"/>
      <c r="H6" s="246"/>
      <c r="I6" s="261" t="s">
        <v>43</v>
      </c>
      <c r="J6" s="261" t="s">
        <v>54</v>
      </c>
      <c r="K6" s="261" t="s">
        <v>49</v>
      </c>
      <c r="L6" s="261" t="s">
        <v>50</v>
      </c>
      <c r="M6" s="261" t="s">
        <v>51</v>
      </c>
      <c r="N6" s="261" t="s">
        <v>52</v>
      </c>
      <c r="O6" s="261"/>
      <c r="P6" s="261"/>
      <c r="Q6" s="261"/>
      <c r="R6" s="261"/>
      <c r="S6" s="261"/>
    </row>
    <row r="7" ht="16.5" customHeight="1" spans="1:19">
      <c r="A7" s="247">
        <v>1</v>
      </c>
      <c r="B7" s="20">
        <v>2</v>
      </c>
      <c r="C7" s="20">
        <v>3</v>
      </c>
      <c r="D7" s="20">
        <v>4</v>
      </c>
      <c r="E7" s="247">
        <v>5</v>
      </c>
      <c r="F7" s="20">
        <v>6</v>
      </c>
      <c r="G7" s="20">
        <v>7</v>
      </c>
      <c r="H7" s="247">
        <v>8</v>
      </c>
      <c r="I7" s="20">
        <v>9</v>
      </c>
      <c r="J7" s="35">
        <v>10</v>
      </c>
      <c r="K7" s="35">
        <v>11</v>
      </c>
      <c r="L7" s="262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71">
        <v>305001</v>
      </c>
      <c r="B8" s="71" t="s">
        <v>55</v>
      </c>
      <c r="C8" s="248">
        <v>5751200.6</v>
      </c>
      <c r="D8" s="248">
        <v>5501200.6</v>
      </c>
      <c r="E8" s="249">
        <v>5501200.6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</row>
    <row r="9" ht="31.4" customHeight="1" spans="1:19">
      <c r="A9" s="70"/>
      <c r="B9" s="70"/>
      <c r="C9" s="23"/>
      <c r="D9" s="250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ht="31.4" customHeight="1" spans="1:19">
      <c r="A10" s="70"/>
      <c r="B10" s="70"/>
      <c r="C10" s="23"/>
      <c r="D10" s="250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ht="31.4" customHeight="1" spans="1:19">
      <c r="A11" s="70"/>
      <c r="B11" s="70"/>
      <c r="C11" s="23"/>
      <c r="D11" s="250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ht="31.4" customHeight="1" spans="1:19">
      <c r="A12" s="70"/>
      <c r="B12" s="70"/>
      <c r="C12" s="23"/>
      <c r="D12" s="250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31.4" customHeight="1" spans="1:19">
      <c r="A13" s="70"/>
      <c r="B13" s="70"/>
      <c r="C13" s="23"/>
      <c r="D13" s="250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31.4" customHeight="1" spans="1:19">
      <c r="A14" s="70"/>
      <c r="B14" s="70"/>
      <c r="C14" s="23"/>
      <c r="D14" s="250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31.4" customHeight="1" spans="1:19">
      <c r="A15" s="70"/>
      <c r="B15" s="70"/>
      <c r="C15" s="23"/>
      <c r="D15" s="250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ht="33" customHeight="1" spans="1:19">
      <c r="A16" s="70"/>
      <c r="B16" s="70"/>
      <c r="C16" s="23"/>
      <c r="D16" s="250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s="1" customFormat="1" ht="23" customHeight="1" spans="1:19">
      <c r="A17" s="251" t="s">
        <v>41</v>
      </c>
      <c r="B17" s="252"/>
      <c r="C17" s="248">
        <v>5751200.6</v>
      </c>
      <c r="D17" s="248">
        <v>5501200.6</v>
      </c>
      <c r="E17" s="249">
        <v>5501200.6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K21" sqref="K21"/>
    </sheetView>
  </sheetViews>
  <sheetFormatPr defaultColWidth="14.3833333333333" defaultRowHeight="14.25" customHeight="1"/>
  <cols>
    <col min="1" max="1" width="14.3833333333333" customWidth="1"/>
    <col min="2" max="2" width="33.5" customWidth="1"/>
    <col min="3" max="16384" width="14.3833333333333" customWidth="1"/>
  </cols>
  <sheetData>
    <row r="1" ht="15.75" customHeight="1" spans="15:15">
      <c r="O1" s="131" t="s">
        <v>56</v>
      </c>
    </row>
    <row r="2" ht="28.5" customHeight="1" spans="1:15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32" t="s">
        <v>2</v>
      </c>
      <c r="B3" s="133"/>
      <c r="C3" s="63"/>
      <c r="D3" s="63"/>
      <c r="E3" s="63"/>
      <c r="F3" s="63"/>
      <c r="G3" s="7"/>
      <c r="H3" s="63"/>
      <c r="I3" s="63"/>
      <c r="J3" s="7"/>
      <c r="K3" s="63"/>
      <c r="L3" s="63"/>
      <c r="M3" s="7"/>
      <c r="N3" s="7"/>
      <c r="O3" s="134" t="s">
        <v>3</v>
      </c>
    </row>
    <row r="4" ht="18.75" customHeight="1" spans="1:15">
      <c r="A4" s="163" t="s">
        <v>58</v>
      </c>
      <c r="B4" s="163" t="s">
        <v>59</v>
      </c>
      <c r="C4" s="163" t="s">
        <v>41</v>
      </c>
      <c r="D4" s="175" t="s">
        <v>44</v>
      </c>
      <c r="E4" s="119"/>
      <c r="F4" s="194"/>
      <c r="G4" s="163" t="s">
        <v>45</v>
      </c>
      <c r="H4" s="163" t="s">
        <v>46</v>
      </c>
      <c r="I4" s="163" t="s">
        <v>60</v>
      </c>
      <c r="J4" s="175" t="s">
        <v>61</v>
      </c>
      <c r="K4" s="138"/>
      <c r="L4" s="138"/>
      <c r="M4" s="138"/>
      <c r="N4" s="138"/>
      <c r="O4" s="139"/>
    </row>
    <row r="5" ht="30" customHeight="1" spans="1:15">
      <c r="A5" s="107"/>
      <c r="B5" s="107"/>
      <c r="C5" s="107"/>
      <c r="D5" s="212" t="s">
        <v>43</v>
      </c>
      <c r="E5" s="126" t="s">
        <v>62</v>
      </c>
      <c r="F5" s="126" t="s">
        <v>63</v>
      </c>
      <c r="G5" s="107"/>
      <c r="H5" s="107"/>
      <c r="I5" s="107"/>
      <c r="J5" s="212" t="s">
        <v>43</v>
      </c>
      <c r="K5" s="154" t="s">
        <v>64</v>
      </c>
      <c r="L5" s="154" t="s">
        <v>65</v>
      </c>
      <c r="M5" s="154" t="s">
        <v>66</v>
      </c>
      <c r="N5" s="154" t="s">
        <v>67</v>
      </c>
      <c r="O5" s="154" t="s">
        <v>68</v>
      </c>
    </row>
    <row r="6" ht="16.5" customHeight="1" spans="1:15">
      <c r="A6" s="156">
        <v>1</v>
      </c>
      <c r="B6" s="156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  <c r="K6" s="212">
        <v>11</v>
      </c>
      <c r="L6" s="212">
        <v>12</v>
      </c>
      <c r="M6" s="212">
        <v>13</v>
      </c>
      <c r="N6" s="212">
        <v>14</v>
      </c>
      <c r="O6" s="212">
        <v>15</v>
      </c>
    </row>
    <row r="7" ht="20.25" customHeight="1" spans="1:15">
      <c r="A7" s="231" t="s">
        <v>69</v>
      </c>
      <c r="B7" s="231"/>
      <c r="C7" s="184">
        <v>4311519.08</v>
      </c>
      <c r="D7" s="184">
        <v>4311519.08</v>
      </c>
      <c r="E7" s="184">
        <v>3609519.08</v>
      </c>
      <c r="F7" s="184">
        <v>702000</v>
      </c>
      <c r="G7" s="184"/>
      <c r="H7" s="184"/>
      <c r="I7" s="184"/>
      <c r="J7" s="184"/>
      <c r="K7" s="184"/>
      <c r="L7" s="184"/>
      <c r="M7" s="184"/>
      <c r="N7" s="184"/>
      <c r="O7" s="184"/>
    </row>
    <row r="8" ht="20.25" customHeight="1" spans="1:15">
      <c r="A8" s="231" t="s">
        <v>70</v>
      </c>
      <c r="B8" s="231" t="str">
        <f>"  "&amp;"网信事务"</f>
        <v>  网信事务</v>
      </c>
      <c r="C8" s="184">
        <v>4311519.08</v>
      </c>
      <c r="D8" s="184">
        <v>4311519.08</v>
      </c>
      <c r="E8" s="184">
        <v>3609519.08</v>
      </c>
      <c r="F8" s="184">
        <v>702000</v>
      </c>
      <c r="G8" s="184"/>
      <c r="H8" s="184"/>
      <c r="I8" s="184"/>
      <c r="J8" s="184"/>
      <c r="K8" s="184"/>
      <c r="L8" s="184"/>
      <c r="M8" s="184"/>
      <c r="N8" s="184"/>
      <c r="O8" s="184"/>
    </row>
    <row r="9" ht="20.25" customHeight="1" spans="1:15">
      <c r="A9" s="231" t="s">
        <v>71</v>
      </c>
      <c r="B9" s="231" t="str">
        <f>"    "&amp;"行政运行"</f>
        <v>    行政运行</v>
      </c>
      <c r="C9" s="184">
        <v>3609519.08</v>
      </c>
      <c r="D9" s="184">
        <v>3609519.08</v>
      </c>
      <c r="E9" s="184">
        <v>3609519.08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</row>
    <row r="10" ht="20.25" customHeight="1" spans="1:15">
      <c r="A10" s="231" t="s">
        <v>72</v>
      </c>
      <c r="B10" s="231" t="str">
        <f>"    "&amp;"其他网信事务支出"</f>
        <v>    其他网信事务支出</v>
      </c>
      <c r="C10" s="184">
        <v>702000</v>
      </c>
      <c r="D10" s="184">
        <v>702000</v>
      </c>
      <c r="E10" s="184"/>
      <c r="F10" s="184">
        <v>702000</v>
      </c>
      <c r="G10" s="184"/>
      <c r="H10" s="184"/>
      <c r="I10" s="184"/>
      <c r="J10" s="184"/>
      <c r="K10" s="184"/>
      <c r="L10" s="184"/>
      <c r="M10" s="184"/>
      <c r="N10" s="184"/>
      <c r="O10" s="184"/>
    </row>
    <row r="11" ht="20.25" customHeight="1" spans="1:15">
      <c r="A11" s="231" t="s">
        <v>73</v>
      </c>
      <c r="B11" s="231" t="s">
        <v>74</v>
      </c>
      <c r="C11" s="184">
        <v>472612.8</v>
      </c>
      <c r="D11" s="184">
        <v>472612.8</v>
      </c>
      <c r="E11" s="184">
        <v>472612.8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/>
    </row>
    <row r="12" ht="20.25" customHeight="1" spans="1:15">
      <c r="A12" s="231" t="s">
        <v>75</v>
      </c>
      <c r="B12" s="231" t="str">
        <f>"  "&amp;"行政事业单位养老支出"</f>
        <v>  行政事业单位养老支出</v>
      </c>
      <c r="C12" s="184">
        <v>472612.8</v>
      </c>
      <c r="D12" s="184">
        <v>472612.8</v>
      </c>
      <c r="E12" s="184">
        <v>472612.8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</row>
    <row r="13" ht="20.25" customHeight="1" spans="1:15">
      <c r="A13" s="231" t="s">
        <v>76</v>
      </c>
      <c r="B13" s="231" t="str">
        <f>"    "&amp;"机关事业单位基本养老保险缴费支出"</f>
        <v>    机关事业单位基本养老保险缴费支出</v>
      </c>
      <c r="C13" s="184">
        <v>471812.8</v>
      </c>
      <c r="D13" s="184">
        <v>471812.8</v>
      </c>
      <c r="E13" s="184">
        <v>471812.8</v>
      </c>
      <c r="F13" s="184"/>
      <c r="G13" s="184"/>
      <c r="H13" s="184"/>
      <c r="I13" s="184"/>
      <c r="J13" s="184"/>
      <c r="K13" s="184"/>
      <c r="L13" s="184"/>
      <c r="M13" s="184"/>
      <c r="N13" s="184"/>
      <c r="O13" s="184"/>
    </row>
    <row r="14" ht="20.25" customHeight="1" spans="1:15">
      <c r="A14" s="231" t="s">
        <v>77</v>
      </c>
      <c r="B14" s="231" t="str">
        <f>"    "&amp;"机关事业单位职业年金缴费支出"</f>
        <v>    机关事业单位职业年金缴费支出</v>
      </c>
      <c r="C14" s="184"/>
      <c r="D14" s="184">
        <v>472612.8</v>
      </c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</row>
    <row r="15" ht="20.25" customHeight="1" spans="1:15">
      <c r="A15" s="231" t="s">
        <v>78</v>
      </c>
      <c r="B15" s="231" t="str">
        <f>"    "&amp;"其他行政事业单位养老支出"</f>
        <v>    其他行政事业单位养老支出</v>
      </c>
      <c r="C15" s="184">
        <v>800</v>
      </c>
      <c r="D15" s="184">
        <v>342089.12</v>
      </c>
      <c r="E15" s="184">
        <v>800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</row>
    <row r="16" s="1" customFormat="1" ht="24" customHeight="1" spans="1:15">
      <c r="A16" s="231" t="s">
        <v>79</v>
      </c>
      <c r="B16" s="231" t="s">
        <v>80</v>
      </c>
      <c r="C16" s="184">
        <v>342089.12</v>
      </c>
      <c r="D16" s="184">
        <v>342089.12</v>
      </c>
      <c r="E16" s="184">
        <v>342089.12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</row>
    <row r="17" customHeight="1" spans="1:15">
      <c r="A17" s="231" t="s">
        <v>81</v>
      </c>
      <c r="B17" s="231" t="str">
        <f>"  "&amp;"行政事业单位医疗"</f>
        <v>  行政事业单位医疗</v>
      </c>
      <c r="C17" s="184">
        <v>342089.12</v>
      </c>
      <c r="D17" s="184">
        <v>342089.12</v>
      </c>
      <c r="E17" s="184">
        <v>342089.12</v>
      </c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customHeight="1" spans="1:15">
      <c r="A18" s="231" t="s">
        <v>82</v>
      </c>
      <c r="B18" s="231" t="str">
        <f>"    "&amp;"行政单位医疗"</f>
        <v>    行政单位医疗</v>
      </c>
      <c r="C18" s="184">
        <v>124616.7</v>
      </c>
      <c r="D18" s="184">
        <v>124616.7</v>
      </c>
      <c r="E18" s="184">
        <v>124616.7</v>
      </c>
      <c r="F18" s="184"/>
      <c r="G18" s="184"/>
      <c r="H18" s="184"/>
      <c r="I18" s="184"/>
      <c r="J18" s="184"/>
      <c r="K18" s="184"/>
      <c r="L18" s="184"/>
      <c r="M18" s="184"/>
      <c r="N18" s="184"/>
      <c r="O18" s="184"/>
    </row>
    <row r="19" customHeight="1" spans="1:15">
      <c r="A19" s="231" t="s">
        <v>83</v>
      </c>
      <c r="B19" s="231" t="str">
        <f>"    "&amp;"事业单位医疗"</f>
        <v>    事业单位医疗</v>
      </c>
      <c r="C19" s="184">
        <v>91578.6</v>
      </c>
      <c r="D19" s="184">
        <v>91578.6</v>
      </c>
      <c r="E19" s="184">
        <v>91578.6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</row>
    <row r="20" customHeight="1" spans="1:15">
      <c r="A20" s="231" t="s">
        <v>84</v>
      </c>
      <c r="B20" s="231" t="str">
        <f>"    "&amp;"公务员医疗补助"</f>
        <v>    公务员医疗补助</v>
      </c>
      <c r="C20" s="184">
        <v>115304.16</v>
      </c>
      <c r="D20" s="184">
        <v>115304.16</v>
      </c>
      <c r="E20" s="184">
        <v>115304.16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</row>
    <row r="21" customHeight="1" spans="1:15">
      <c r="A21" s="231" t="s">
        <v>85</v>
      </c>
      <c r="B21" s="231" t="str">
        <f>"    "&amp;"其他行政事业单位医疗支出"</f>
        <v>    其他行政事业单位医疗支出</v>
      </c>
      <c r="C21" s="184">
        <v>10589.66</v>
      </c>
      <c r="D21" s="184">
        <v>10589.66</v>
      </c>
      <c r="E21" s="184">
        <v>10589.66</v>
      </c>
      <c r="F21" s="184"/>
      <c r="G21" s="184"/>
      <c r="H21" s="184"/>
      <c r="I21" s="184"/>
      <c r="J21" s="184"/>
      <c r="K21" s="184"/>
      <c r="L21" s="184"/>
      <c r="M21" s="184"/>
      <c r="N21" s="184"/>
      <c r="O21" s="184"/>
    </row>
    <row r="22" customHeight="1" spans="1:15">
      <c r="A22" s="231" t="s">
        <v>86</v>
      </c>
      <c r="B22" s="231" t="s">
        <v>87</v>
      </c>
      <c r="C22" s="184">
        <v>250000</v>
      </c>
      <c r="D22" s="184"/>
      <c r="E22" s="184"/>
      <c r="F22" s="184"/>
      <c r="G22" s="184">
        <v>250000</v>
      </c>
      <c r="H22" s="184"/>
      <c r="I22" s="184"/>
      <c r="J22" s="184"/>
      <c r="K22" s="184"/>
      <c r="L22" s="184"/>
      <c r="M22" s="184"/>
      <c r="N22" s="184"/>
      <c r="O22" s="184"/>
    </row>
    <row r="23" customHeight="1" spans="1:15">
      <c r="A23" s="231" t="s">
        <v>88</v>
      </c>
      <c r="B23" s="231" t="str">
        <f>"  "&amp;"大中型水库库区基金安排的支出"</f>
        <v>  大中型水库库区基金安排的支出</v>
      </c>
      <c r="C23" s="184">
        <v>250000</v>
      </c>
      <c r="D23" s="184"/>
      <c r="E23" s="184"/>
      <c r="F23" s="184"/>
      <c r="G23" s="184">
        <v>250000</v>
      </c>
      <c r="H23" s="184"/>
      <c r="I23" s="184"/>
      <c r="J23" s="184"/>
      <c r="K23" s="184"/>
      <c r="L23" s="184"/>
      <c r="M23" s="184"/>
      <c r="N23" s="184"/>
      <c r="O23" s="184"/>
    </row>
    <row r="24" customHeight="1" spans="1:15">
      <c r="A24" s="231" t="s">
        <v>89</v>
      </c>
      <c r="B24" s="231" t="str">
        <f>"    "&amp;"基础设施建设和经济发展"</f>
        <v>    基础设施建设和经济发展</v>
      </c>
      <c r="C24" s="184">
        <v>250000</v>
      </c>
      <c r="D24" s="184"/>
      <c r="E24" s="184"/>
      <c r="F24" s="184"/>
      <c r="G24" s="184">
        <v>250000</v>
      </c>
      <c r="H24" s="184"/>
      <c r="I24" s="184"/>
      <c r="J24" s="184"/>
      <c r="K24" s="184"/>
      <c r="L24" s="184"/>
      <c r="M24" s="184"/>
      <c r="N24" s="184"/>
      <c r="O24" s="184"/>
    </row>
    <row r="25" customHeight="1" spans="1:15">
      <c r="A25" s="231" t="s">
        <v>90</v>
      </c>
      <c r="B25" s="231" t="s">
        <v>91</v>
      </c>
      <c r="C25" s="184">
        <v>374979.6</v>
      </c>
      <c r="D25" s="184">
        <v>374979.6</v>
      </c>
      <c r="E25" s="184">
        <v>374979.6</v>
      </c>
      <c r="F25" s="184"/>
      <c r="G25" s="184"/>
      <c r="H25" s="184"/>
      <c r="I25" s="184"/>
      <c r="J25" s="184"/>
      <c r="K25" s="184"/>
      <c r="L25" s="184"/>
      <c r="M25" s="184"/>
      <c r="N25" s="184"/>
      <c r="O25" s="184"/>
    </row>
    <row r="26" customHeight="1" spans="1:15">
      <c r="A26" s="231" t="s">
        <v>92</v>
      </c>
      <c r="B26" s="231" t="str">
        <f>"  "&amp;"住房改革支出"</f>
        <v>  住房改革支出</v>
      </c>
      <c r="C26" s="184">
        <v>374979.6</v>
      </c>
      <c r="D26" s="184">
        <v>374979.6</v>
      </c>
      <c r="E26" s="184">
        <v>374979.6</v>
      </c>
      <c r="F26" s="184"/>
      <c r="G26" s="184"/>
      <c r="H26" s="184"/>
      <c r="I26" s="184"/>
      <c r="J26" s="184"/>
      <c r="K26" s="184"/>
      <c r="L26" s="184"/>
      <c r="M26" s="184"/>
      <c r="N26" s="184"/>
      <c r="O26" s="184"/>
    </row>
    <row r="27" customHeight="1" spans="1:15">
      <c r="A27" s="231" t="s">
        <v>93</v>
      </c>
      <c r="B27" s="231" t="str">
        <f>"    "&amp;"住房公积金"</f>
        <v>    住房公积金</v>
      </c>
      <c r="C27" s="184">
        <v>374979.6</v>
      </c>
      <c r="D27" s="184">
        <v>374979.6</v>
      </c>
      <c r="E27" s="184">
        <v>374979.6</v>
      </c>
      <c r="F27" s="184"/>
      <c r="G27" s="184"/>
      <c r="H27" s="184"/>
      <c r="I27" s="184"/>
      <c r="J27" s="184"/>
      <c r="K27" s="184"/>
      <c r="L27" s="184"/>
      <c r="M27" s="184"/>
      <c r="N27" s="184"/>
      <c r="O27" s="184"/>
    </row>
    <row r="28" customHeight="1" spans="1:15">
      <c r="A28" s="171" t="s">
        <v>94</v>
      </c>
      <c r="B28" s="236"/>
      <c r="C28" s="127">
        <v>5751200.6</v>
      </c>
      <c r="D28" s="184">
        <v>5501200.6</v>
      </c>
      <c r="E28" s="127">
        <v>4799200.6</v>
      </c>
      <c r="F28" s="127">
        <v>702000</v>
      </c>
      <c r="G28" s="127">
        <v>250000</v>
      </c>
      <c r="H28" s="184"/>
      <c r="I28" s="127"/>
      <c r="J28" s="184"/>
      <c r="K28" s="127"/>
      <c r="L28" s="127"/>
      <c r="M28" s="127"/>
      <c r="N28" s="127"/>
      <c r="O28" s="127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8" t="s">
        <v>95</v>
      </c>
    </row>
    <row r="2" ht="31.5" customHeight="1" spans="1:4">
      <c r="A2" s="51" t="s">
        <v>96</v>
      </c>
      <c r="B2" s="220"/>
      <c r="C2" s="220"/>
      <c r="D2" s="220"/>
    </row>
    <row r="3" ht="24.65" customHeight="1" spans="1:4">
      <c r="A3" s="221" t="str">
        <f>"单位名称："&amp;"中国共产党迪庆藏族自治州委员会网络安全和信息化委员会办公室"</f>
        <v>单位名称：中国共产党迪庆藏族自治州委员会网络安全和信息化委员会办公室</v>
      </c>
      <c r="B3" s="222"/>
      <c r="C3" s="222"/>
      <c r="D3" s="223" t="s">
        <v>3</v>
      </c>
    </row>
    <row r="4" ht="15.65" customHeight="1" spans="1:4">
      <c r="A4" s="175" t="s">
        <v>4</v>
      </c>
      <c r="B4" s="139"/>
      <c r="C4" s="175" t="s">
        <v>5</v>
      </c>
      <c r="D4" s="139"/>
    </row>
    <row r="5" ht="14.15" customHeight="1" spans="1:4">
      <c r="A5" s="174" t="s">
        <v>6</v>
      </c>
      <c r="B5" s="135" t="s">
        <v>97</v>
      </c>
      <c r="C5" s="174" t="s">
        <v>98</v>
      </c>
      <c r="D5" s="135" t="s">
        <v>97</v>
      </c>
    </row>
    <row r="6" ht="29.15" customHeight="1" spans="1:4">
      <c r="A6" s="109"/>
      <c r="B6" s="107"/>
      <c r="C6" s="109"/>
      <c r="D6" s="107"/>
    </row>
    <row r="7" ht="29.15" customHeight="1" spans="1:4">
      <c r="A7" s="224" t="s">
        <v>99</v>
      </c>
      <c r="B7" s="225">
        <v>5501200.6</v>
      </c>
      <c r="C7" s="226" t="s">
        <v>100</v>
      </c>
      <c r="D7" s="127">
        <v>4311519.08</v>
      </c>
    </row>
    <row r="8" ht="29.15" customHeight="1" spans="1:4">
      <c r="A8" s="227" t="s">
        <v>101</v>
      </c>
      <c r="B8" s="225">
        <v>5501200.6</v>
      </c>
      <c r="C8" s="228" t="s">
        <v>102</v>
      </c>
      <c r="D8" s="127">
        <v>4311519.08</v>
      </c>
    </row>
    <row r="9" ht="29.15" customHeight="1" spans="1:4">
      <c r="A9" s="227" t="s">
        <v>103</v>
      </c>
      <c r="B9" s="229"/>
      <c r="C9" s="228" t="s">
        <v>104</v>
      </c>
      <c r="D9" s="127"/>
    </row>
    <row r="10" ht="29.15" customHeight="1" spans="1:4">
      <c r="A10" s="227" t="s">
        <v>105</v>
      </c>
      <c r="B10" s="229"/>
      <c r="C10" s="228" t="s">
        <v>106</v>
      </c>
      <c r="D10" s="127"/>
    </row>
    <row r="11" ht="29.15" customHeight="1" spans="1:4">
      <c r="A11" s="230" t="s">
        <v>107</v>
      </c>
      <c r="B11" s="180">
        <v>250000</v>
      </c>
      <c r="C11" s="228" t="s">
        <v>108</v>
      </c>
      <c r="D11" s="127"/>
    </row>
    <row r="12" ht="29.15" customHeight="1" spans="1:4">
      <c r="A12" s="227" t="s">
        <v>101</v>
      </c>
      <c r="B12" s="180"/>
      <c r="C12" s="228" t="s">
        <v>109</v>
      </c>
      <c r="D12" s="127"/>
    </row>
    <row r="13" ht="29.15" customHeight="1" spans="1:4">
      <c r="A13" s="227" t="s">
        <v>103</v>
      </c>
      <c r="B13" s="180">
        <v>250000</v>
      </c>
      <c r="C13" s="228" t="s">
        <v>110</v>
      </c>
      <c r="D13" s="127"/>
    </row>
    <row r="14" ht="29.15" customHeight="1" spans="1:4">
      <c r="A14" s="227" t="s">
        <v>105</v>
      </c>
      <c r="B14" s="180"/>
      <c r="C14" s="228" t="s">
        <v>111</v>
      </c>
      <c r="D14" s="127">
        <v>472612.8</v>
      </c>
    </row>
    <row r="15" ht="29.15" customHeight="1" spans="1:4">
      <c r="A15" s="227"/>
      <c r="B15" s="227"/>
      <c r="C15" s="228" t="s">
        <v>112</v>
      </c>
      <c r="D15" s="127">
        <v>342089.12</v>
      </c>
    </row>
    <row r="16" customHeight="1" spans="1:4">
      <c r="A16" s="227"/>
      <c r="B16" s="231"/>
      <c r="C16" s="228" t="s">
        <v>113</v>
      </c>
      <c r="D16" s="127">
        <v>342089.12</v>
      </c>
    </row>
    <row r="17" customHeight="1" spans="1:4">
      <c r="A17" s="232"/>
      <c r="B17" s="224"/>
      <c r="C17" s="228" t="s">
        <v>114</v>
      </c>
      <c r="D17" s="127"/>
    </row>
    <row r="18" customHeight="1" spans="1:4">
      <c r="A18" s="232"/>
      <c r="B18" s="224"/>
      <c r="C18" s="228" t="s">
        <v>115</v>
      </c>
      <c r="D18" s="127">
        <v>250000</v>
      </c>
    </row>
    <row r="19" customHeight="1" spans="1:4">
      <c r="A19" s="160"/>
      <c r="B19" s="160"/>
      <c r="C19" s="228" t="s">
        <v>116</v>
      </c>
      <c r="D19" s="127">
        <v>250000</v>
      </c>
    </row>
    <row r="20" customHeight="1" spans="1:4">
      <c r="A20" s="160"/>
      <c r="B20" s="160"/>
      <c r="C20" s="228" t="s">
        <v>117</v>
      </c>
      <c r="D20" s="127"/>
    </row>
    <row r="21" customHeight="1" spans="1:4">
      <c r="A21" s="160"/>
      <c r="B21" s="160"/>
      <c r="C21" s="228" t="s">
        <v>118</v>
      </c>
      <c r="D21" s="127"/>
    </row>
    <row r="22" customHeight="1" spans="1:4">
      <c r="A22" s="160"/>
      <c r="B22" s="160"/>
      <c r="C22" s="228" t="s">
        <v>119</v>
      </c>
      <c r="D22" s="127"/>
    </row>
    <row r="23" customHeight="1" spans="1:4">
      <c r="A23" s="160"/>
      <c r="B23" s="160"/>
      <c r="C23" s="228" t="s">
        <v>120</v>
      </c>
      <c r="D23" s="127"/>
    </row>
    <row r="24" customHeight="1" spans="1:4">
      <c r="A24" s="160"/>
      <c r="B24" s="160"/>
      <c r="C24" s="228" t="s">
        <v>121</v>
      </c>
      <c r="D24" s="127"/>
    </row>
    <row r="25" customHeight="1" spans="1:4">
      <c r="A25" s="160"/>
      <c r="B25" s="160"/>
      <c r="C25" s="228" t="s">
        <v>122</v>
      </c>
      <c r="D25" s="127">
        <v>374979.6</v>
      </c>
    </row>
    <row r="26" customHeight="1" spans="1:4">
      <c r="A26" s="160"/>
      <c r="B26" s="160"/>
      <c r="C26" s="228" t="s">
        <v>123</v>
      </c>
      <c r="D26" s="127">
        <v>374979.6</v>
      </c>
    </row>
    <row r="27" customHeight="1" spans="1:4">
      <c r="A27" s="160"/>
      <c r="B27" s="160"/>
      <c r="C27" s="228" t="s">
        <v>124</v>
      </c>
      <c r="D27" s="127"/>
    </row>
    <row r="28" customHeight="1" spans="1:4">
      <c r="A28" s="160"/>
      <c r="B28" s="160"/>
      <c r="C28" s="228" t="s">
        <v>125</v>
      </c>
      <c r="D28" s="127"/>
    </row>
    <row r="29" customHeight="1" spans="1:4">
      <c r="A29" s="160"/>
      <c r="B29" s="160"/>
      <c r="C29" s="228" t="s">
        <v>126</v>
      </c>
      <c r="D29" s="127"/>
    </row>
    <row r="30" customHeight="1" spans="1:4">
      <c r="A30" s="160"/>
      <c r="B30" s="160"/>
      <c r="C30" s="228" t="s">
        <v>127</v>
      </c>
      <c r="D30" s="127"/>
    </row>
    <row r="31" customHeight="1" spans="1:4">
      <c r="A31" s="233"/>
      <c r="B31" s="224"/>
      <c r="C31" s="228" t="s">
        <v>128</v>
      </c>
      <c r="D31" s="127"/>
    </row>
    <row r="32" customHeight="1" spans="1:4">
      <c r="A32" s="233"/>
      <c r="B32" s="224"/>
      <c r="C32" s="228" t="s">
        <v>129</v>
      </c>
      <c r="D32" s="127"/>
    </row>
    <row r="33" customHeight="1" spans="1:4">
      <c r="A33" s="233"/>
      <c r="B33" s="224"/>
      <c r="C33" s="228" t="s">
        <v>130</v>
      </c>
      <c r="D33" s="127"/>
    </row>
    <row r="34" customHeight="1" spans="1:4">
      <c r="A34" s="233"/>
      <c r="B34" s="224"/>
      <c r="C34" s="228" t="s">
        <v>131</v>
      </c>
      <c r="D34" s="127">
        <v>5751200.6</v>
      </c>
    </row>
    <row r="35" customHeight="1" spans="1:4">
      <c r="A35" s="233"/>
      <c r="B35" s="224">
        <v>250000</v>
      </c>
      <c r="C35" s="232" t="s">
        <v>132</v>
      </c>
      <c r="D35" s="224"/>
    </row>
    <row r="36" customHeight="1" spans="1:4">
      <c r="A36" s="234" t="s">
        <v>133</v>
      </c>
      <c r="B36" s="235">
        <v>5751200.6</v>
      </c>
      <c r="C36" s="233" t="s">
        <v>36</v>
      </c>
      <c r="D36" s="235">
        <v>5751200.6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17" sqref="D17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82"/>
      <c r="F1" s="131"/>
      <c r="G1" s="131" t="s">
        <v>134</v>
      </c>
    </row>
    <row r="2" ht="39" customHeight="1" spans="1:7">
      <c r="A2" s="4" t="s">
        <v>135</v>
      </c>
      <c r="B2" s="4"/>
      <c r="C2" s="4"/>
      <c r="D2" s="4"/>
      <c r="E2" s="4"/>
      <c r="F2" s="4"/>
      <c r="G2" s="4"/>
    </row>
    <row r="3" ht="18" customHeight="1" spans="1:7">
      <c r="A3" s="5" t="s">
        <v>136</v>
      </c>
      <c r="F3" s="134"/>
      <c r="G3" s="134" t="s">
        <v>3</v>
      </c>
    </row>
    <row r="4" ht="20.25" customHeight="1" spans="1:7">
      <c r="A4" s="209" t="s">
        <v>137</v>
      </c>
      <c r="B4" s="210"/>
      <c r="C4" s="135" t="s">
        <v>41</v>
      </c>
      <c r="D4" s="186" t="s">
        <v>62</v>
      </c>
      <c r="E4" s="138"/>
      <c r="F4" s="139"/>
      <c r="G4" s="177" t="s">
        <v>63</v>
      </c>
    </row>
    <row r="5" ht="20.25" customHeight="1" spans="1:7">
      <c r="A5" s="211" t="s">
        <v>58</v>
      </c>
      <c r="B5" s="211" t="s">
        <v>59</v>
      </c>
      <c r="C5" s="109"/>
      <c r="D5" s="212" t="s">
        <v>43</v>
      </c>
      <c r="E5" s="212" t="s">
        <v>138</v>
      </c>
      <c r="F5" s="212" t="s">
        <v>139</v>
      </c>
      <c r="G5" s="110"/>
    </row>
    <row r="6" ht="13.5" customHeight="1" spans="1:7">
      <c r="A6" s="211" t="s">
        <v>140</v>
      </c>
      <c r="B6" s="211" t="s">
        <v>141</v>
      </c>
      <c r="C6" s="211" t="s">
        <v>142</v>
      </c>
      <c r="D6" s="212">
        <v>4</v>
      </c>
      <c r="E6" s="213" t="s">
        <v>143</v>
      </c>
      <c r="F6" s="213" t="s">
        <v>144</v>
      </c>
      <c r="G6" s="211" t="s">
        <v>145</v>
      </c>
    </row>
    <row r="7" ht="18" customHeight="1" spans="1:7">
      <c r="A7" s="157" t="s">
        <v>69</v>
      </c>
      <c r="B7" s="157">
        <v>5501200.6</v>
      </c>
      <c r="C7" s="214">
        <v>4311519.08</v>
      </c>
      <c r="D7" s="214">
        <v>4311519.08</v>
      </c>
      <c r="E7" s="214">
        <v>3259488.6</v>
      </c>
      <c r="F7" s="214">
        <v>350030.48</v>
      </c>
      <c r="G7" s="214">
        <v>702000</v>
      </c>
    </row>
    <row r="8" ht="18" customHeight="1" spans="1:7">
      <c r="A8" s="215" t="s">
        <v>70</v>
      </c>
      <c r="B8" s="215" t="s">
        <v>146</v>
      </c>
      <c r="C8" s="214">
        <v>4311519.08</v>
      </c>
      <c r="D8" s="214">
        <v>3609519.08</v>
      </c>
      <c r="E8" s="214">
        <v>3259488.6</v>
      </c>
      <c r="F8" s="214">
        <v>350030.48</v>
      </c>
      <c r="G8" s="214">
        <v>702000</v>
      </c>
    </row>
    <row r="9" ht="18" customHeight="1" spans="1:7">
      <c r="A9" s="216" t="s">
        <v>71</v>
      </c>
      <c r="B9" s="216" t="s">
        <v>147</v>
      </c>
      <c r="C9" s="214">
        <v>3609519.08</v>
      </c>
      <c r="D9" s="214">
        <v>3609519.08</v>
      </c>
      <c r="E9" s="214">
        <v>3259488.6</v>
      </c>
      <c r="F9" s="214">
        <v>350030.48</v>
      </c>
      <c r="G9" s="214"/>
    </row>
    <row r="10" ht="18" customHeight="1" spans="1:7">
      <c r="A10" s="216" t="s">
        <v>72</v>
      </c>
      <c r="B10" s="216" t="s">
        <v>148</v>
      </c>
      <c r="C10" s="214">
        <v>702000</v>
      </c>
      <c r="D10" s="214"/>
      <c r="E10" s="214"/>
      <c r="F10" s="214"/>
      <c r="G10" s="214">
        <v>702000</v>
      </c>
    </row>
    <row r="11" ht="18" customHeight="1" spans="1:7">
      <c r="A11" s="157" t="s">
        <v>73</v>
      </c>
      <c r="B11" s="157" t="s">
        <v>74</v>
      </c>
      <c r="C11" s="214">
        <v>472612.8</v>
      </c>
      <c r="D11" s="214">
        <v>472612.8</v>
      </c>
      <c r="E11" s="214">
        <v>471812.8</v>
      </c>
      <c r="F11" s="214">
        <v>800</v>
      </c>
      <c r="G11" s="214"/>
    </row>
    <row r="12" ht="18" customHeight="1" spans="1:7">
      <c r="A12" s="215" t="s">
        <v>75</v>
      </c>
      <c r="B12" s="215" t="s">
        <v>149</v>
      </c>
      <c r="C12" s="214">
        <v>472612.8</v>
      </c>
      <c r="D12" s="214">
        <v>472612.8</v>
      </c>
      <c r="E12" s="214">
        <v>471812.8</v>
      </c>
      <c r="F12" s="214">
        <v>800</v>
      </c>
      <c r="G12" s="214"/>
    </row>
    <row r="13" ht="18" customHeight="1" spans="1:7">
      <c r="A13" s="216" t="s">
        <v>76</v>
      </c>
      <c r="B13" s="216" t="s">
        <v>150</v>
      </c>
      <c r="C13" s="214">
        <v>471812.8</v>
      </c>
      <c r="D13" s="214">
        <v>471812.8</v>
      </c>
      <c r="E13" s="214">
        <v>471812.8</v>
      </c>
      <c r="F13" s="214"/>
      <c r="G13" s="214"/>
    </row>
    <row r="14" ht="18" customHeight="1" spans="1:7">
      <c r="A14" s="216" t="s">
        <v>78</v>
      </c>
      <c r="B14" s="216" t="s">
        <v>151</v>
      </c>
      <c r="C14" s="214">
        <v>800</v>
      </c>
      <c r="D14" s="214">
        <v>472612.8</v>
      </c>
      <c r="E14" s="214"/>
      <c r="F14" s="214">
        <v>800</v>
      </c>
      <c r="G14" s="214"/>
    </row>
    <row r="15" ht="18" customHeight="1" spans="1:7">
      <c r="A15" s="157" t="s">
        <v>79</v>
      </c>
      <c r="B15" s="157" t="s">
        <v>80</v>
      </c>
      <c r="C15" s="214">
        <v>342089.12</v>
      </c>
      <c r="D15" s="214">
        <v>342089.12</v>
      </c>
      <c r="E15" s="214">
        <v>342089.12</v>
      </c>
      <c r="F15" s="214"/>
      <c r="G15" s="214"/>
    </row>
    <row r="16" s="1" customFormat="1" ht="18" customHeight="1" spans="1:7">
      <c r="A16" s="215" t="s">
        <v>81</v>
      </c>
      <c r="B16" s="215" t="s">
        <v>152</v>
      </c>
      <c r="C16" s="214">
        <v>342089.12</v>
      </c>
      <c r="D16" s="214">
        <v>342089.12</v>
      </c>
      <c r="E16" s="214">
        <v>342089.12</v>
      </c>
      <c r="F16" s="214"/>
      <c r="G16" s="214"/>
    </row>
    <row r="17" customHeight="1" spans="1:7">
      <c r="A17" s="216" t="s">
        <v>82</v>
      </c>
      <c r="B17" s="216" t="s">
        <v>153</v>
      </c>
      <c r="C17" s="214">
        <v>124616.7</v>
      </c>
      <c r="D17" s="214">
        <v>124616.7</v>
      </c>
      <c r="E17" s="214">
        <v>124616.7</v>
      </c>
      <c r="F17" s="214"/>
      <c r="G17" s="214"/>
    </row>
    <row r="18" customHeight="1" spans="1:7">
      <c r="A18" s="216" t="s">
        <v>83</v>
      </c>
      <c r="B18" s="216" t="s">
        <v>154</v>
      </c>
      <c r="C18" s="214" t="s">
        <v>115</v>
      </c>
      <c r="D18" s="214">
        <v>250000</v>
      </c>
      <c r="E18" s="214">
        <v>91578.6</v>
      </c>
      <c r="F18" s="214"/>
      <c r="G18" s="214"/>
    </row>
    <row r="19" customHeight="1" spans="1:7">
      <c r="A19" s="216" t="s">
        <v>84</v>
      </c>
      <c r="B19" s="216" t="s">
        <v>155</v>
      </c>
      <c r="C19" s="214">
        <v>115304.16</v>
      </c>
      <c r="D19" s="214">
        <v>115304.16</v>
      </c>
      <c r="E19" s="214">
        <v>115304.16</v>
      </c>
      <c r="F19" s="214"/>
      <c r="G19" s="214"/>
    </row>
    <row r="20" customHeight="1" spans="1:7">
      <c r="A20" s="216" t="s">
        <v>85</v>
      </c>
      <c r="B20" s="216" t="s">
        <v>156</v>
      </c>
      <c r="C20" s="214">
        <v>10589.66</v>
      </c>
      <c r="D20" s="214">
        <v>10589.66</v>
      </c>
      <c r="E20" s="214">
        <v>10589.66</v>
      </c>
      <c r="F20" s="214"/>
      <c r="G20" s="214"/>
    </row>
    <row r="21" customHeight="1" spans="1:7">
      <c r="A21" s="157" t="s">
        <v>90</v>
      </c>
      <c r="B21" s="157" t="s">
        <v>91</v>
      </c>
      <c r="C21" s="214">
        <v>374979.6</v>
      </c>
      <c r="D21" s="214">
        <v>374979.6</v>
      </c>
      <c r="E21" s="214">
        <v>374979.6</v>
      </c>
      <c r="F21" s="214"/>
      <c r="G21" s="214"/>
    </row>
    <row r="22" customHeight="1" spans="1:7">
      <c r="A22" s="215" t="s">
        <v>92</v>
      </c>
      <c r="B22" s="215" t="s">
        <v>157</v>
      </c>
      <c r="C22" s="214">
        <v>374979.6</v>
      </c>
      <c r="D22" s="214">
        <v>374979.6</v>
      </c>
      <c r="E22" s="214">
        <v>374979.6</v>
      </c>
      <c r="F22" s="214"/>
      <c r="G22" s="214"/>
    </row>
    <row r="23" customHeight="1" spans="1:7">
      <c r="A23" s="216" t="s">
        <v>93</v>
      </c>
      <c r="B23" s="216" t="s">
        <v>158</v>
      </c>
      <c r="C23" s="214">
        <v>374979.6</v>
      </c>
      <c r="D23" s="214">
        <v>374979.6</v>
      </c>
      <c r="E23" s="214">
        <v>374979.6</v>
      </c>
      <c r="F23" s="214"/>
      <c r="G23" s="214"/>
    </row>
    <row r="24" customHeight="1" spans="1:7">
      <c r="A24" s="217" t="s">
        <v>94</v>
      </c>
      <c r="B24" s="218"/>
      <c r="C24" s="219">
        <v>5501200.6</v>
      </c>
      <c r="D24" s="214">
        <v>4799200.6</v>
      </c>
      <c r="E24" s="219">
        <v>4448370.12</v>
      </c>
      <c r="F24" s="219">
        <v>350830.48</v>
      </c>
      <c r="G24" s="219">
        <v>702000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6" sqref="C16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95"/>
      <c r="B1" s="195"/>
      <c r="C1" s="65"/>
      <c r="F1" s="64" t="s">
        <v>159</v>
      </c>
    </row>
    <row r="2" ht="25.5" customHeight="1" spans="1:6">
      <c r="A2" s="196" t="s">
        <v>160</v>
      </c>
      <c r="B2" s="196"/>
      <c r="C2" s="196"/>
      <c r="D2" s="196"/>
      <c r="E2" s="196"/>
      <c r="F2" s="196"/>
    </row>
    <row r="3" ht="15.75" customHeight="1" spans="1:6">
      <c r="A3" s="278" t="s">
        <v>136</v>
      </c>
      <c r="B3" s="195"/>
      <c r="C3" s="65"/>
      <c r="F3" s="64" t="s">
        <v>161</v>
      </c>
    </row>
    <row r="4" ht="19.5" customHeight="1" spans="1:6">
      <c r="A4" s="197" t="s">
        <v>162</v>
      </c>
      <c r="B4" s="198" t="s">
        <v>163</v>
      </c>
      <c r="C4" s="199" t="s">
        <v>164</v>
      </c>
      <c r="D4" s="200"/>
      <c r="E4" s="201"/>
      <c r="F4" s="198" t="s">
        <v>165</v>
      </c>
    </row>
    <row r="5" ht="19.5" customHeight="1" spans="1:6">
      <c r="A5" s="202"/>
      <c r="B5" s="203"/>
      <c r="C5" s="204" t="s">
        <v>43</v>
      </c>
      <c r="D5" s="204" t="s">
        <v>166</v>
      </c>
      <c r="E5" s="204" t="s">
        <v>167</v>
      </c>
      <c r="F5" s="203"/>
    </row>
    <row r="6" ht="18.75" customHeight="1" spans="1:6">
      <c r="A6" s="205">
        <v>1</v>
      </c>
      <c r="B6" s="205">
        <v>2</v>
      </c>
      <c r="C6" s="206">
        <v>3</v>
      </c>
      <c r="D6" s="205">
        <v>4</v>
      </c>
      <c r="E6" s="205">
        <v>5</v>
      </c>
      <c r="F6" s="205">
        <v>6</v>
      </c>
    </row>
    <row r="7" ht="18.75" customHeight="1" spans="1:6">
      <c r="A7" s="207">
        <v>30000</v>
      </c>
      <c r="B7" s="207">
        <v>5501200.6</v>
      </c>
      <c r="C7" s="208">
        <v>25000</v>
      </c>
      <c r="D7" s="207">
        <v>4311519.08</v>
      </c>
      <c r="E7" s="207">
        <v>25000</v>
      </c>
      <c r="F7" s="207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selection activeCell="F24" sqref="F24"/>
    </sheetView>
  </sheetViews>
  <sheetFormatPr defaultColWidth="8.75" defaultRowHeight="14.25" customHeight="1"/>
  <cols>
    <col min="1" max="7" width="15.625" customWidth="1"/>
    <col min="8" max="8" width="12.5" customWidth="1"/>
    <col min="9" max="9" width="15.75" customWidth="1"/>
    <col min="10" max="11" width="8.75" customWidth="1"/>
    <col min="12" max="12" width="15" customWidth="1"/>
    <col min="13" max="16384" width="8.75" customWidth="1"/>
  </cols>
  <sheetData>
    <row r="1" ht="13.5" customHeight="1" spans="4:23">
      <c r="D1" s="2"/>
      <c r="E1" s="2"/>
      <c r="F1" s="2"/>
      <c r="G1" s="2"/>
      <c r="U1" s="182"/>
      <c r="W1" s="131" t="s">
        <v>168</v>
      </c>
    </row>
    <row r="2" ht="27.75" customHeight="1" spans="1:23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78" t="s">
        <v>136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82"/>
      <c r="W3" s="134" t="s">
        <v>161</v>
      </c>
    </row>
    <row r="4" ht="21.75" customHeight="1" spans="1:23">
      <c r="A4" s="163" t="s">
        <v>170</v>
      </c>
      <c r="B4" s="163" t="s">
        <v>171</v>
      </c>
      <c r="C4" s="163" t="s">
        <v>172</v>
      </c>
      <c r="D4" s="163" t="s">
        <v>173</v>
      </c>
      <c r="E4" s="163" t="s">
        <v>174</v>
      </c>
      <c r="F4" s="163" t="s">
        <v>175</v>
      </c>
      <c r="G4" s="163" t="s">
        <v>176</v>
      </c>
      <c r="H4" s="186" t="s">
        <v>177</v>
      </c>
      <c r="I4" s="120"/>
      <c r="J4" s="120"/>
      <c r="K4" s="120"/>
      <c r="L4" s="120"/>
      <c r="M4" s="120"/>
      <c r="N4" s="138"/>
      <c r="O4" s="138"/>
      <c r="P4" s="138"/>
      <c r="Q4" s="119" t="s">
        <v>47</v>
      </c>
      <c r="R4" s="120" t="s">
        <v>61</v>
      </c>
      <c r="S4" s="120"/>
      <c r="T4" s="120"/>
      <c r="U4" s="120"/>
      <c r="V4" s="120"/>
      <c r="W4" s="191"/>
    </row>
    <row r="5" ht="21.75" customHeight="1" spans="1:23">
      <c r="A5" s="164"/>
      <c r="B5" s="183"/>
      <c r="C5" s="164"/>
      <c r="D5" s="164"/>
      <c r="E5" s="164"/>
      <c r="F5" s="164"/>
      <c r="G5" s="164"/>
      <c r="H5" s="135" t="s">
        <v>41</v>
      </c>
      <c r="I5" s="186" t="s">
        <v>44</v>
      </c>
      <c r="J5" s="120"/>
      <c r="K5" s="120"/>
      <c r="L5" s="120"/>
      <c r="M5" s="191"/>
      <c r="N5" s="175" t="s">
        <v>178</v>
      </c>
      <c r="O5" s="138"/>
      <c r="P5" s="139"/>
      <c r="Q5" s="163" t="s">
        <v>47</v>
      </c>
      <c r="R5" s="186" t="s">
        <v>61</v>
      </c>
      <c r="S5" s="119"/>
      <c r="T5" s="120" t="s">
        <v>61</v>
      </c>
      <c r="U5" s="119" t="s">
        <v>50</v>
      </c>
      <c r="V5" s="119" t="s">
        <v>51</v>
      </c>
      <c r="W5" s="194" t="s">
        <v>52</v>
      </c>
    </row>
    <row r="6" ht="15" customHeight="1" spans="1:23">
      <c r="A6" s="165"/>
      <c r="B6" s="165"/>
      <c r="C6" s="165"/>
      <c r="D6" s="165"/>
      <c r="E6" s="165"/>
      <c r="F6" s="165"/>
      <c r="G6" s="165"/>
      <c r="H6" s="165"/>
      <c r="I6" s="192" t="s">
        <v>179</v>
      </c>
      <c r="J6" s="163" t="s">
        <v>180</v>
      </c>
      <c r="K6" s="163" t="s">
        <v>181</v>
      </c>
      <c r="L6" s="163" t="s">
        <v>182</v>
      </c>
      <c r="M6" s="163" t="s">
        <v>183</v>
      </c>
      <c r="N6" s="163" t="s">
        <v>44</v>
      </c>
      <c r="O6" s="163" t="s">
        <v>45</v>
      </c>
      <c r="P6" s="163" t="s">
        <v>46</v>
      </c>
      <c r="Q6" s="165"/>
      <c r="R6" s="163" t="s">
        <v>43</v>
      </c>
      <c r="S6" s="163" t="s">
        <v>54</v>
      </c>
      <c r="T6" s="163" t="s">
        <v>184</v>
      </c>
      <c r="U6" s="163" t="s">
        <v>50</v>
      </c>
      <c r="V6" s="163" t="s">
        <v>51</v>
      </c>
      <c r="W6" s="163" t="s">
        <v>52</v>
      </c>
    </row>
    <row r="7" ht="27.75" customHeight="1" spans="1:23">
      <c r="A7" s="140"/>
      <c r="B7" s="140"/>
      <c r="C7" s="140"/>
      <c r="D7" s="140"/>
      <c r="E7" s="140"/>
      <c r="F7" s="140"/>
      <c r="G7" s="140"/>
      <c r="H7" s="140"/>
      <c r="I7" s="126" t="s">
        <v>43</v>
      </c>
      <c r="J7" s="166" t="s">
        <v>185</v>
      </c>
      <c r="K7" s="166" t="s">
        <v>181</v>
      </c>
      <c r="L7" s="166" t="s">
        <v>182</v>
      </c>
      <c r="M7" s="166" t="s">
        <v>183</v>
      </c>
      <c r="N7" s="166" t="s">
        <v>181</v>
      </c>
      <c r="O7" s="166" t="s">
        <v>182</v>
      </c>
      <c r="P7" s="166" t="s">
        <v>183</v>
      </c>
      <c r="Q7" s="166" t="s">
        <v>47</v>
      </c>
      <c r="R7" s="166" t="s">
        <v>43</v>
      </c>
      <c r="S7" s="166" t="s">
        <v>54</v>
      </c>
      <c r="T7" s="166" t="s">
        <v>184</v>
      </c>
      <c r="U7" s="166" t="s">
        <v>50</v>
      </c>
      <c r="V7" s="166" t="s">
        <v>51</v>
      </c>
      <c r="W7" s="166" t="s">
        <v>52</v>
      </c>
    </row>
    <row r="8" s="185" customFormat="1" ht="15" customHeight="1" spans="1:23">
      <c r="A8" s="187">
        <v>1</v>
      </c>
      <c r="B8" s="187">
        <v>2</v>
      </c>
      <c r="C8" s="187">
        <v>3</v>
      </c>
      <c r="D8" s="187">
        <v>4</v>
      </c>
      <c r="E8" s="187">
        <v>5</v>
      </c>
      <c r="F8" s="187">
        <v>6</v>
      </c>
      <c r="G8" s="187">
        <v>7</v>
      </c>
      <c r="H8" s="187">
        <v>8</v>
      </c>
      <c r="I8" s="187">
        <v>9</v>
      </c>
      <c r="J8" s="187">
        <v>10</v>
      </c>
      <c r="K8" s="187">
        <v>11</v>
      </c>
      <c r="L8" s="187">
        <v>12</v>
      </c>
      <c r="M8" s="187">
        <v>13</v>
      </c>
      <c r="N8" s="187">
        <v>14</v>
      </c>
      <c r="O8" s="187">
        <v>15</v>
      </c>
      <c r="P8" s="187">
        <v>16</v>
      </c>
      <c r="Q8" s="187">
        <v>17</v>
      </c>
      <c r="R8" s="187">
        <v>18</v>
      </c>
      <c r="S8" s="187">
        <v>19</v>
      </c>
      <c r="T8" s="187">
        <v>20</v>
      </c>
      <c r="U8" s="187">
        <v>21</v>
      </c>
      <c r="V8" s="187">
        <v>22</v>
      </c>
      <c r="W8" s="187">
        <v>23</v>
      </c>
    </row>
    <row r="9" ht="31.4" customHeight="1" spans="1:23">
      <c r="A9" s="188" t="s">
        <v>55</v>
      </c>
      <c r="B9" s="188"/>
      <c r="C9" s="188"/>
      <c r="D9" s="188"/>
      <c r="E9" s="188"/>
      <c r="F9" s="188"/>
      <c r="G9" s="188"/>
      <c r="H9" s="127"/>
      <c r="I9" s="127"/>
      <c r="J9" s="127"/>
      <c r="K9" s="193"/>
      <c r="L9" s="127"/>
      <c r="M9" s="193"/>
      <c r="N9" s="193"/>
      <c r="O9" s="193"/>
      <c r="P9" s="193"/>
      <c r="Q9" s="127"/>
      <c r="R9" s="127"/>
      <c r="S9" s="127"/>
      <c r="T9" s="127"/>
      <c r="U9" s="127"/>
      <c r="V9" s="127"/>
      <c r="W9" s="127"/>
    </row>
    <row r="10" ht="31.4" customHeight="1" spans="1:23">
      <c r="A10" s="188" t="s">
        <v>55</v>
      </c>
      <c r="B10" s="188" t="s">
        <v>186</v>
      </c>
      <c r="C10" s="188" t="s">
        <v>187</v>
      </c>
      <c r="D10" s="188" t="s">
        <v>71</v>
      </c>
      <c r="E10" s="188" t="s">
        <v>147</v>
      </c>
      <c r="F10" s="188" t="s">
        <v>188</v>
      </c>
      <c r="G10" s="188" t="s">
        <v>189</v>
      </c>
      <c r="H10" s="127">
        <v>317952</v>
      </c>
      <c r="I10" s="127">
        <v>317952</v>
      </c>
      <c r="J10" s="127"/>
      <c r="K10" s="193"/>
      <c r="L10" s="127">
        <v>317952</v>
      </c>
      <c r="M10" s="193"/>
      <c r="N10" s="180"/>
      <c r="O10" s="180"/>
      <c r="P10" s="180"/>
      <c r="Q10" s="127"/>
      <c r="R10" s="127"/>
      <c r="S10" s="127"/>
      <c r="T10" s="127"/>
      <c r="U10" s="127"/>
      <c r="V10" s="127"/>
      <c r="W10" s="127"/>
    </row>
    <row r="11" ht="31.4" customHeight="1" spans="1:23">
      <c r="A11" s="188" t="s">
        <v>55</v>
      </c>
      <c r="B11" s="188" t="s">
        <v>190</v>
      </c>
      <c r="C11" s="188" t="s">
        <v>191</v>
      </c>
      <c r="D11" s="188" t="s">
        <v>71</v>
      </c>
      <c r="E11" s="188" t="s">
        <v>147</v>
      </c>
      <c r="F11" s="188" t="s">
        <v>188</v>
      </c>
      <c r="G11" s="188" t="s">
        <v>189</v>
      </c>
      <c r="H11" s="127">
        <v>476760</v>
      </c>
      <c r="I11" s="127">
        <v>476760</v>
      </c>
      <c r="J11" s="146"/>
      <c r="K11" s="146"/>
      <c r="L11" s="127">
        <v>476760</v>
      </c>
      <c r="M11" s="146"/>
      <c r="N11" s="180"/>
      <c r="O11" s="180"/>
      <c r="P11" s="180"/>
      <c r="Q11" s="127"/>
      <c r="R11" s="127"/>
      <c r="S11" s="127"/>
      <c r="T11" s="127"/>
      <c r="U11" s="127"/>
      <c r="V11" s="127"/>
      <c r="W11" s="127"/>
    </row>
    <row r="12" ht="31.4" customHeight="1" spans="1:23">
      <c r="A12" s="188" t="s">
        <v>55</v>
      </c>
      <c r="B12" s="188" t="s">
        <v>190</v>
      </c>
      <c r="C12" s="188" t="s">
        <v>191</v>
      </c>
      <c r="D12" s="188" t="s">
        <v>71</v>
      </c>
      <c r="E12" s="188" t="s">
        <v>147</v>
      </c>
      <c r="F12" s="188" t="s">
        <v>192</v>
      </c>
      <c r="G12" s="188" t="s">
        <v>193</v>
      </c>
      <c r="H12" s="127">
        <v>1008756</v>
      </c>
      <c r="I12" s="127">
        <v>1008756</v>
      </c>
      <c r="J12" s="146"/>
      <c r="K12" s="146"/>
      <c r="L12" s="127">
        <v>1008756</v>
      </c>
      <c r="M12" s="146"/>
      <c r="N12" s="180"/>
      <c r="O12" s="180"/>
      <c r="P12" s="180"/>
      <c r="Q12" s="127"/>
      <c r="R12" s="127"/>
      <c r="S12" s="127"/>
      <c r="T12" s="127"/>
      <c r="U12" s="127"/>
      <c r="V12" s="127"/>
      <c r="W12" s="127"/>
    </row>
    <row r="13" ht="31.4" customHeight="1" spans="1:23">
      <c r="A13" s="188" t="s">
        <v>55</v>
      </c>
      <c r="B13" s="188" t="s">
        <v>186</v>
      </c>
      <c r="C13" s="188" t="s">
        <v>187</v>
      </c>
      <c r="D13" s="188" t="s">
        <v>71</v>
      </c>
      <c r="E13" s="188" t="s">
        <v>147</v>
      </c>
      <c r="F13" s="188" t="s">
        <v>192</v>
      </c>
      <c r="G13" s="188" t="s">
        <v>193</v>
      </c>
      <c r="H13" s="127">
        <v>269088</v>
      </c>
      <c r="I13" s="127">
        <v>269088</v>
      </c>
      <c r="J13" s="146"/>
      <c r="K13" s="146"/>
      <c r="L13" s="127">
        <v>269088</v>
      </c>
      <c r="M13" s="146"/>
      <c r="N13" s="180"/>
      <c r="O13" s="180"/>
      <c r="P13" s="180"/>
      <c r="Q13" s="127"/>
      <c r="R13" s="127"/>
      <c r="S13" s="127"/>
      <c r="T13" s="127"/>
      <c r="U13" s="127"/>
      <c r="V13" s="127"/>
      <c r="W13" s="127"/>
    </row>
    <row r="14" ht="31.4" customHeight="1" spans="1:23">
      <c r="A14" s="188" t="s">
        <v>55</v>
      </c>
      <c r="B14" s="188" t="s">
        <v>194</v>
      </c>
      <c r="C14" s="188" t="s">
        <v>195</v>
      </c>
      <c r="D14" s="188">
        <v>472612.8</v>
      </c>
      <c r="E14" s="188" t="s">
        <v>147</v>
      </c>
      <c r="F14" s="188" t="s">
        <v>196</v>
      </c>
      <c r="G14" s="188" t="s">
        <v>197</v>
      </c>
      <c r="H14" s="127">
        <v>293100</v>
      </c>
      <c r="I14" s="127">
        <v>293100</v>
      </c>
      <c r="J14" s="146"/>
      <c r="K14" s="146"/>
      <c r="L14" s="127">
        <v>293100</v>
      </c>
      <c r="M14" s="146"/>
      <c r="N14" s="180"/>
      <c r="O14" s="180"/>
      <c r="P14" s="180"/>
      <c r="Q14" s="127"/>
      <c r="R14" s="127"/>
      <c r="S14" s="127"/>
      <c r="T14" s="127"/>
      <c r="U14" s="127"/>
      <c r="V14" s="127"/>
      <c r="W14" s="127"/>
    </row>
    <row r="15" ht="31.4" customHeight="1" spans="1:23">
      <c r="A15" s="188" t="s">
        <v>55</v>
      </c>
      <c r="B15" s="188" t="s">
        <v>190</v>
      </c>
      <c r="C15" s="188" t="s">
        <v>191</v>
      </c>
      <c r="D15" s="188">
        <v>342089.12</v>
      </c>
      <c r="E15" s="188" t="s">
        <v>147</v>
      </c>
      <c r="F15" s="188" t="s">
        <v>196</v>
      </c>
      <c r="G15" s="188" t="s">
        <v>197</v>
      </c>
      <c r="H15" s="127">
        <v>39730</v>
      </c>
      <c r="I15" s="127">
        <v>39730</v>
      </c>
      <c r="J15" s="146"/>
      <c r="K15" s="146"/>
      <c r="L15" s="127">
        <v>39730</v>
      </c>
      <c r="M15" s="146"/>
      <c r="N15" s="180"/>
      <c r="O15" s="180"/>
      <c r="P15" s="180"/>
      <c r="Q15" s="127"/>
      <c r="R15" s="127"/>
      <c r="S15" s="127"/>
      <c r="T15" s="127"/>
      <c r="U15" s="127"/>
      <c r="V15" s="127"/>
      <c r="W15" s="127"/>
    </row>
    <row r="16" ht="31.4" customHeight="1" spans="1:23">
      <c r="A16" s="188" t="s">
        <v>55</v>
      </c>
      <c r="B16" s="188" t="s">
        <v>186</v>
      </c>
      <c r="C16" s="188" t="s">
        <v>187</v>
      </c>
      <c r="D16" s="188" t="s">
        <v>71</v>
      </c>
      <c r="E16" s="188" t="s">
        <v>147</v>
      </c>
      <c r="F16" s="188" t="s">
        <v>198</v>
      </c>
      <c r="G16" s="188" t="s">
        <v>199</v>
      </c>
      <c r="H16" s="127">
        <v>484368</v>
      </c>
      <c r="I16" s="127">
        <v>484368</v>
      </c>
      <c r="J16" s="146"/>
      <c r="K16" s="146"/>
      <c r="L16" s="127">
        <v>484368</v>
      </c>
      <c r="M16" s="146"/>
      <c r="N16" s="180"/>
      <c r="O16" s="180"/>
      <c r="P16" s="180"/>
      <c r="Q16" s="127"/>
      <c r="R16" s="127"/>
      <c r="S16" s="127"/>
      <c r="T16" s="127"/>
      <c r="U16" s="127"/>
      <c r="V16" s="127"/>
      <c r="W16" s="127"/>
    </row>
    <row r="17" ht="31.4" customHeight="1" spans="1:23">
      <c r="A17" s="188" t="s">
        <v>55</v>
      </c>
      <c r="B17" s="188" t="s">
        <v>186</v>
      </c>
      <c r="C17" s="188" t="s">
        <v>187</v>
      </c>
      <c r="D17" s="188" t="s">
        <v>71</v>
      </c>
      <c r="E17" s="188" t="s">
        <v>147</v>
      </c>
      <c r="F17" s="188" t="s">
        <v>198</v>
      </c>
      <c r="G17" s="188" t="s">
        <v>199</v>
      </c>
      <c r="H17" s="127">
        <v>26496</v>
      </c>
      <c r="I17" s="127">
        <v>26496</v>
      </c>
      <c r="J17" s="146"/>
      <c r="K17" s="146"/>
      <c r="L17" s="127">
        <v>26496</v>
      </c>
      <c r="M17" s="146"/>
      <c r="N17" s="180"/>
      <c r="O17" s="180"/>
      <c r="P17" s="180"/>
      <c r="Q17" s="127"/>
      <c r="R17" s="127"/>
      <c r="S17" s="127"/>
      <c r="T17" s="127"/>
      <c r="U17" s="127"/>
      <c r="V17" s="127"/>
      <c r="W17" s="127"/>
    </row>
    <row r="18" s="1" customFormat="1" ht="18.75" customHeight="1" spans="1:23">
      <c r="A18" s="188" t="s">
        <v>55</v>
      </c>
      <c r="B18" s="188" t="s">
        <v>200</v>
      </c>
      <c r="C18" s="188" t="s">
        <v>115</v>
      </c>
      <c r="D18" s="188">
        <v>250000</v>
      </c>
      <c r="E18" s="188" t="s">
        <v>147</v>
      </c>
      <c r="F18" s="188" t="s">
        <v>198</v>
      </c>
      <c r="G18" s="188" t="s">
        <v>199</v>
      </c>
      <c r="H18" s="127">
        <v>245640</v>
      </c>
      <c r="I18" s="127">
        <v>245640</v>
      </c>
      <c r="J18" s="146"/>
      <c r="K18" s="146"/>
      <c r="L18" s="127">
        <v>245640</v>
      </c>
      <c r="M18" s="146"/>
      <c r="N18" s="180"/>
      <c r="O18" s="180"/>
      <c r="P18" s="180"/>
      <c r="Q18" s="127"/>
      <c r="R18" s="127"/>
      <c r="S18" s="127"/>
      <c r="T18" s="127"/>
      <c r="U18" s="127"/>
      <c r="V18" s="127"/>
      <c r="W18" s="127"/>
    </row>
    <row r="19" customHeight="1" spans="1:23">
      <c r="A19" s="188" t="s">
        <v>55</v>
      </c>
      <c r="B19" s="188" t="s">
        <v>200</v>
      </c>
      <c r="C19" s="188" t="s">
        <v>201</v>
      </c>
      <c r="D19" s="188" t="s">
        <v>71</v>
      </c>
      <c r="E19" s="188" t="s">
        <v>147</v>
      </c>
      <c r="F19" s="188" t="s">
        <v>198</v>
      </c>
      <c r="G19" s="188" t="s">
        <v>199</v>
      </c>
      <c r="H19" s="127">
        <v>88000</v>
      </c>
      <c r="I19" s="127">
        <v>88000</v>
      </c>
      <c r="J19" s="146"/>
      <c r="K19" s="146"/>
      <c r="L19" s="127">
        <v>88000</v>
      </c>
      <c r="M19" s="146"/>
      <c r="N19" s="180"/>
      <c r="O19" s="180"/>
      <c r="P19" s="180"/>
      <c r="Q19" s="127"/>
      <c r="R19" s="127"/>
      <c r="S19" s="127"/>
      <c r="T19" s="127"/>
      <c r="U19" s="127"/>
      <c r="V19" s="127"/>
      <c r="W19" s="127"/>
    </row>
    <row r="20" customHeight="1" spans="1:23">
      <c r="A20" s="188" t="s">
        <v>55</v>
      </c>
      <c r="B20" s="188" t="s">
        <v>202</v>
      </c>
      <c r="C20" s="188" t="s">
        <v>203</v>
      </c>
      <c r="D20" s="188" t="s">
        <v>76</v>
      </c>
      <c r="E20" s="188" t="s">
        <v>150</v>
      </c>
      <c r="F20" s="188" t="s">
        <v>204</v>
      </c>
      <c r="G20" s="188" t="s">
        <v>205</v>
      </c>
      <c r="H20" s="127">
        <v>471812.8</v>
      </c>
      <c r="I20" s="127">
        <v>471812.8</v>
      </c>
      <c r="J20" s="146"/>
      <c r="K20" s="146"/>
      <c r="L20" s="127">
        <v>471812.8</v>
      </c>
      <c r="M20" s="146"/>
      <c r="N20" s="180"/>
      <c r="O20" s="180"/>
      <c r="P20" s="180"/>
      <c r="Q20" s="127"/>
      <c r="R20" s="127"/>
      <c r="S20" s="127"/>
      <c r="T20" s="127"/>
      <c r="U20" s="127"/>
      <c r="V20" s="127"/>
      <c r="W20" s="127"/>
    </row>
    <row r="21" customHeight="1" spans="1:23">
      <c r="A21" s="188" t="s">
        <v>55</v>
      </c>
      <c r="B21" s="188" t="s">
        <v>202</v>
      </c>
      <c r="C21" s="188" t="s">
        <v>203</v>
      </c>
      <c r="D21" s="188" t="s">
        <v>83</v>
      </c>
      <c r="E21" s="188" t="s">
        <v>154</v>
      </c>
      <c r="F21" s="188" t="s">
        <v>206</v>
      </c>
      <c r="G21" s="188" t="s">
        <v>207</v>
      </c>
      <c r="H21" s="127">
        <v>91578.6</v>
      </c>
      <c r="I21" s="127">
        <v>91578.6</v>
      </c>
      <c r="J21" s="146"/>
      <c r="K21" s="146"/>
      <c r="L21" s="127">
        <v>91578.6</v>
      </c>
      <c r="M21" s="146"/>
      <c r="N21" s="180"/>
      <c r="O21" s="180"/>
      <c r="P21" s="180"/>
      <c r="Q21" s="127"/>
      <c r="R21" s="127"/>
      <c r="S21" s="127"/>
      <c r="T21" s="127"/>
      <c r="U21" s="127"/>
      <c r="V21" s="127"/>
      <c r="W21" s="127"/>
    </row>
    <row r="22" customHeight="1" spans="1:23">
      <c r="A22" s="188" t="s">
        <v>55</v>
      </c>
      <c r="B22" s="188" t="s">
        <v>202</v>
      </c>
      <c r="C22" s="188" t="s">
        <v>203</v>
      </c>
      <c r="D22" s="188" t="s">
        <v>82</v>
      </c>
      <c r="E22" s="188" t="s">
        <v>153</v>
      </c>
      <c r="F22" s="188" t="s">
        <v>206</v>
      </c>
      <c r="G22" s="188" t="s">
        <v>207</v>
      </c>
      <c r="H22" s="127">
        <v>124616.7</v>
      </c>
      <c r="I22" s="127">
        <v>124616.7</v>
      </c>
      <c r="J22" s="146"/>
      <c r="K22" s="146"/>
      <c r="L22" s="127">
        <v>124616.7</v>
      </c>
      <c r="M22" s="146"/>
      <c r="N22" s="180"/>
      <c r="O22" s="180"/>
      <c r="P22" s="180"/>
      <c r="Q22" s="127"/>
      <c r="R22" s="127"/>
      <c r="S22" s="127"/>
      <c r="T22" s="127"/>
      <c r="U22" s="127"/>
      <c r="V22" s="127"/>
      <c r="W22" s="127"/>
    </row>
    <row r="23" customHeight="1" spans="1:23">
      <c r="A23" s="188" t="s">
        <v>55</v>
      </c>
      <c r="B23" s="188" t="s">
        <v>202</v>
      </c>
      <c r="C23" s="188" t="s">
        <v>203</v>
      </c>
      <c r="D23" s="188" t="s">
        <v>84</v>
      </c>
      <c r="E23" s="188" t="s">
        <v>155</v>
      </c>
      <c r="F23" s="188" t="s">
        <v>208</v>
      </c>
      <c r="G23" s="188" t="s">
        <v>209</v>
      </c>
      <c r="H23" s="127">
        <v>115304.16</v>
      </c>
      <c r="I23" s="127">
        <v>115304.16</v>
      </c>
      <c r="J23" s="146"/>
      <c r="K23" s="146"/>
      <c r="L23" s="127">
        <v>115304.16</v>
      </c>
      <c r="M23" s="146"/>
      <c r="N23" s="180"/>
      <c r="O23" s="180"/>
      <c r="P23" s="180"/>
      <c r="Q23" s="127"/>
      <c r="R23" s="127"/>
      <c r="S23" s="127"/>
      <c r="T23" s="127"/>
      <c r="U23" s="127"/>
      <c r="V23" s="127"/>
      <c r="W23" s="127"/>
    </row>
    <row r="24" customHeight="1" spans="1:23">
      <c r="A24" s="188" t="s">
        <v>55</v>
      </c>
      <c r="B24" s="188" t="s">
        <v>202</v>
      </c>
      <c r="C24" s="188" t="s">
        <v>203</v>
      </c>
      <c r="D24" s="188" t="s">
        <v>71</v>
      </c>
      <c r="E24" s="188" t="s">
        <v>147</v>
      </c>
      <c r="F24" s="188" t="s">
        <v>210</v>
      </c>
      <c r="G24" s="188" t="s">
        <v>211</v>
      </c>
      <c r="H24" s="127">
        <v>9598.6</v>
      </c>
      <c r="I24" s="127">
        <v>9598.6</v>
      </c>
      <c r="J24" s="146"/>
      <c r="K24" s="146"/>
      <c r="L24" s="127">
        <v>9598.6</v>
      </c>
      <c r="M24" s="146"/>
      <c r="N24" s="180"/>
      <c r="O24" s="180"/>
      <c r="P24" s="180"/>
      <c r="Q24" s="127"/>
      <c r="R24" s="127"/>
      <c r="S24" s="127"/>
      <c r="T24" s="127"/>
      <c r="U24" s="127"/>
      <c r="V24" s="127"/>
      <c r="W24" s="127"/>
    </row>
    <row r="25" customHeight="1" spans="1:23">
      <c r="A25" s="188" t="s">
        <v>55</v>
      </c>
      <c r="B25" s="188" t="s">
        <v>202</v>
      </c>
      <c r="C25" s="188" t="s">
        <v>122</v>
      </c>
      <c r="D25" s="188">
        <v>374979.6</v>
      </c>
      <c r="E25" s="188" t="s">
        <v>156</v>
      </c>
      <c r="F25" s="188" t="s">
        <v>210</v>
      </c>
      <c r="G25" s="188" t="s">
        <v>211</v>
      </c>
      <c r="H25" s="127">
        <v>3402.57</v>
      </c>
      <c r="I25" s="127">
        <v>3402.57</v>
      </c>
      <c r="J25" s="146"/>
      <c r="K25" s="146"/>
      <c r="L25" s="127">
        <v>3402.57</v>
      </c>
      <c r="M25" s="146"/>
      <c r="N25" s="180"/>
      <c r="O25" s="180"/>
      <c r="P25" s="180"/>
      <c r="Q25" s="127"/>
      <c r="R25" s="127"/>
      <c r="S25" s="127"/>
      <c r="T25" s="127"/>
      <c r="U25" s="127"/>
      <c r="V25" s="127"/>
      <c r="W25" s="127"/>
    </row>
    <row r="26" customHeight="1" spans="1:23">
      <c r="A26" s="188" t="s">
        <v>55</v>
      </c>
      <c r="B26" s="188" t="s">
        <v>202</v>
      </c>
      <c r="C26" s="188" t="s">
        <v>203</v>
      </c>
      <c r="D26" s="188" t="s">
        <v>85</v>
      </c>
      <c r="E26" s="188" t="s">
        <v>156</v>
      </c>
      <c r="F26" s="188" t="s">
        <v>210</v>
      </c>
      <c r="G26" s="188" t="s">
        <v>211</v>
      </c>
      <c r="H26" s="127">
        <v>2495.09</v>
      </c>
      <c r="I26" s="127">
        <v>2495.09</v>
      </c>
      <c r="J26" s="146"/>
      <c r="K26" s="146"/>
      <c r="L26" s="127">
        <v>2495.09</v>
      </c>
      <c r="M26" s="146"/>
      <c r="N26" s="180"/>
      <c r="O26" s="180"/>
      <c r="P26" s="180"/>
      <c r="Q26" s="127"/>
      <c r="R26" s="127"/>
      <c r="S26" s="127"/>
      <c r="T26" s="127"/>
      <c r="U26" s="127"/>
      <c r="V26" s="127"/>
      <c r="W26" s="127"/>
    </row>
    <row r="27" customHeight="1" spans="1:23">
      <c r="A27" s="188" t="s">
        <v>55</v>
      </c>
      <c r="B27" s="188" t="s">
        <v>202</v>
      </c>
      <c r="C27" s="188" t="s">
        <v>203</v>
      </c>
      <c r="D27" s="188" t="s">
        <v>85</v>
      </c>
      <c r="E27" s="188" t="s">
        <v>156</v>
      </c>
      <c r="F27" s="188" t="s">
        <v>210</v>
      </c>
      <c r="G27" s="188" t="s">
        <v>211</v>
      </c>
      <c r="H27" s="127">
        <v>2208</v>
      </c>
      <c r="I27" s="127">
        <v>2208</v>
      </c>
      <c r="J27" s="146"/>
      <c r="K27" s="146"/>
      <c r="L27" s="127">
        <v>2208</v>
      </c>
      <c r="M27" s="146"/>
      <c r="N27" s="180"/>
      <c r="O27" s="180"/>
      <c r="P27" s="180"/>
      <c r="Q27" s="127"/>
      <c r="R27" s="127"/>
      <c r="S27" s="127"/>
      <c r="T27" s="127"/>
      <c r="U27" s="127"/>
      <c r="V27" s="127"/>
      <c r="W27" s="127"/>
    </row>
    <row r="28" customHeight="1" spans="1:23">
      <c r="A28" s="188" t="s">
        <v>55</v>
      </c>
      <c r="B28" s="188" t="s">
        <v>202</v>
      </c>
      <c r="C28" s="188" t="s">
        <v>203</v>
      </c>
      <c r="D28" s="188" t="s">
        <v>85</v>
      </c>
      <c r="E28" s="188" t="s">
        <v>156</v>
      </c>
      <c r="F28" s="188" t="s">
        <v>210</v>
      </c>
      <c r="G28" s="188" t="s">
        <v>211</v>
      </c>
      <c r="H28" s="127">
        <v>2484</v>
      </c>
      <c r="I28" s="127">
        <v>2484</v>
      </c>
      <c r="J28" s="146"/>
      <c r="K28" s="146"/>
      <c r="L28" s="127">
        <v>2484</v>
      </c>
      <c r="M28" s="146"/>
      <c r="N28" s="180"/>
      <c r="O28" s="180"/>
      <c r="P28" s="180"/>
      <c r="Q28" s="127"/>
      <c r="R28" s="127"/>
      <c r="S28" s="127"/>
      <c r="T28" s="127"/>
      <c r="U28" s="127"/>
      <c r="V28" s="127"/>
      <c r="W28" s="127"/>
    </row>
    <row r="29" customHeight="1" spans="1:23">
      <c r="A29" s="188" t="s">
        <v>55</v>
      </c>
      <c r="B29" s="188" t="s">
        <v>212</v>
      </c>
      <c r="C29" s="188" t="s">
        <v>158</v>
      </c>
      <c r="D29" s="188" t="s">
        <v>93</v>
      </c>
      <c r="E29" s="188" t="s">
        <v>158</v>
      </c>
      <c r="F29" s="188" t="s">
        <v>213</v>
      </c>
      <c r="G29" s="188" t="s">
        <v>158</v>
      </c>
      <c r="H29" s="127">
        <v>374979.6</v>
      </c>
      <c r="I29" s="127">
        <v>374979.6</v>
      </c>
      <c r="J29" s="146"/>
      <c r="K29" s="146"/>
      <c r="L29" s="127">
        <v>374979.6</v>
      </c>
      <c r="M29" s="146"/>
      <c r="N29" s="180"/>
      <c r="O29" s="180"/>
      <c r="P29" s="180"/>
      <c r="Q29" s="127"/>
      <c r="R29" s="127"/>
      <c r="S29" s="127"/>
      <c r="T29" s="127"/>
      <c r="U29" s="127"/>
      <c r="V29" s="127"/>
      <c r="W29" s="127"/>
    </row>
    <row r="30" customHeight="1" spans="1:23">
      <c r="A30" s="188" t="s">
        <v>55</v>
      </c>
      <c r="B30" s="188" t="s">
        <v>214</v>
      </c>
      <c r="C30" s="188" t="s">
        <v>215</v>
      </c>
      <c r="D30" s="188" t="s">
        <v>71</v>
      </c>
      <c r="E30" s="188" t="s">
        <v>147</v>
      </c>
      <c r="F30" s="188" t="s">
        <v>216</v>
      </c>
      <c r="G30" s="188" t="s">
        <v>217</v>
      </c>
      <c r="H30" s="127">
        <v>20000</v>
      </c>
      <c r="I30" s="127">
        <v>20000</v>
      </c>
      <c r="J30" s="146"/>
      <c r="K30" s="146"/>
      <c r="L30" s="127">
        <v>20000</v>
      </c>
      <c r="M30" s="146"/>
      <c r="N30" s="180"/>
      <c r="O30" s="180"/>
      <c r="P30" s="180"/>
      <c r="Q30" s="127"/>
      <c r="R30" s="127"/>
      <c r="S30" s="127"/>
      <c r="T30" s="127"/>
      <c r="U30" s="127"/>
      <c r="V30" s="127"/>
      <c r="W30" s="127"/>
    </row>
    <row r="31" customHeight="1" spans="1:23">
      <c r="A31" s="188" t="s">
        <v>55</v>
      </c>
      <c r="B31" s="188" t="s">
        <v>214</v>
      </c>
      <c r="C31" s="188" t="s">
        <v>215</v>
      </c>
      <c r="D31" s="188" t="s">
        <v>71</v>
      </c>
      <c r="E31" s="188" t="s">
        <v>147</v>
      </c>
      <c r="F31" s="188" t="s">
        <v>218</v>
      </c>
      <c r="G31" s="188" t="s">
        <v>219</v>
      </c>
      <c r="H31" s="127">
        <v>7000</v>
      </c>
      <c r="I31" s="127">
        <v>7000</v>
      </c>
      <c r="J31" s="146"/>
      <c r="K31" s="146"/>
      <c r="L31" s="127">
        <v>7000</v>
      </c>
      <c r="M31" s="146"/>
      <c r="N31" s="180"/>
      <c r="O31" s="180"/>
      <c r="P31" s="180"/>
      <c r="Q31" s="127"/>
      <c r="R31" s="127"/>
      <c r="S31" s="127"/>
      <c r="T31" s="127"/>
      <c r="U31" s="127"/>
      <c r="V31" s="127"/>
      <c r="W31" s="127"/>
    </row>
    <row r="32" customHeight="1" spans="1:23">
      <c r="A32" s="188" t="s">
        <v>55</v>
      </c>
      <c r="B32" s="188" t="s">
        <v>214</v>
      </c>
      <c r="C32" s="188" t="s">
        <v>215</v>
      </c>
      <c r="D32" s="188" t="s">
        <v>71</v>
      </c>
      <c r="E32" s="188" t="s">
        <v>147</v>
      </c>
      <c r="F32" s="188" t="s">
        <v>220</v>
      </c>
      <c r="G32" s="188" t="s">
        <v>221</v>
      </c>
      <c r="H32" s="127">
        <v>41000</v>
      </c>
      <c r="I32" s="127">
        <v>41000</v>
      </c>
      <c r="J32" s="146"/>
      <c r="K32" s="146"/>
      <c r="L32" s="127">
        <v>41000</v>
      </c>
      <c r="M32" s="146"/>
      <c r="N32" s="180"/>
      <c r="O32" s="180"/>
      <c r="P32" s="180"/>
      <c r="Q32" s="127"/>
      <c r="R32" s="127"/>
      <c r="S32" s="127"/>
      <c r="T32" s="127"/>
      <c r="U32" s="127"/>
      <c r="V32" s="127"/>
      <c r="W32" s="127"/>
    </row>
    <row r="33" customHeight="1" spans="1:23">
      <c r="A33" s="188" t="s">
        <v>55</v>
      </c>
      <c r="B33" s="188" t="s">
        <v>222</v>
      </c>
      <c r="C33" s="188" t="s">
        <v>165</v>
      </c>
      <c r="D33" s="188" t="s">
        <v>71</v>
      </c>
      <c r="E33" s="188" t="s">
        <v>147</v>
      </c>
      <c r="F33" s="188" t="s">
        <v>223</v>
      </c>
      <c r="G33" s="188" t="s">
        <v>165</v>
      </c>
      <c r="H33" s="127">
        <v>5000</v>
      </c>
      <c r="I33" s="127">
        <v>5000</v>
      </c>
      <c r="J33" s="146"/>
      <c r="K33" s="146"/>
      <c r="L33" s="127">
        <v>5000</v>
      </c>
      <c r="M33" s="146"/>
      <c r="N33" s="180"/>
      <c r="O33" s="180"/>
      <c r="P33" s="180"/>
      <c r="Q33" s="127"/>
      <c r="R33" s="127"/>
      <c r="S33" s="127"/>
      <c r="T33" s="127"/>
      <c r="U33" s="127"/>
      <c r="V33" s="127"/>
      <c r="W33" s="127"/>
    </row>
    <row r="34" customHeight="1" spans="1:23">
      <c r="A34" s="188" t="s">
        <v>55</v>
      </c>
      <c r="B34" s="188" t="s">
        <v>214</v>
      </c>
      <c r="C34" s="188" t="s">
        <v>215</v>
      </c>
      <c r="D34" s="188">
        <v>5751200.6</v>
      </c>
      <c r="E34" s="188" t="s">
        <v>147</v>
      </c>
      <c r="F34" s="188" t="s">
        <v>224</v>
      </c>
      <c r="G34" s="188" t="s">
        <v>225</v>
      </c>
      <c r="H34" s="127">
        <v>40000</v>
      </c>
      <c r="I34" s="127">
        <v>40000</v>
      </c>
      <c r="J34" s="146"/>
      <c r="K34" s="146"/>
      <c r="L34" s="127">
        <v>40000</v>
      </c>
      <c r="M34" s="146"/>
      <c r="N34" s="180"/>
      <c r="O34" s="180"/>
      <c r="P34" s="180"/>
      <c r="Q34" s="127"/>
      <c r="R34" s="127"/>
      <c r="S34" s="127"/>
      <c r="T34" s="127"/>
      <c r="U34" s="127"/>
      <c r="V34" s="127"/>
      <c r="W34" s="127"/>
    </row>
    <row r="35" customHeight="1" spans="1:23">
      <c r="A35" s="188" t="s">
        <v>55</v>
      </c>
      <c r="B35" s="188">
        <v>250000</v>
      </c>
      <c r="C35" s="188" t="s">
        <v>215</v>
      </c>
      <c r="D35" s="188" t="s">
        <v>71</v>
      </c>
      <c r="E35" s="188" t="s">
        <v>147</v>
      </c>
      <c r="F35" s="188" t="s">
        <v>226</v>
      </c>
      <c r="G35" s="188" t="s">
        <v>227</v>
      </c>
      <c r="H35" s="127">
        <v>600</v>
      </c>
      <c r="I35" s="127">
        <v>600</v>
      </c>
      <c r="J35" s="146"/>
      <c r="K35" s="146"/>
      <c r="L35" s="127">
        <v>600</v>
      </c>
      <c r="M35" s="146"/>
      <c r="N35" s="180"/>
      <c r="O35" s="180"/>
      <c r="P35" s="180"/>
      <c r="Q35" s="127"/>
      <c r="R35" s="127"/>
      <c r="S35" s="127"/>
      <c r="T35" s="127"/>
      <c r="U35" s="127"/>
      <c r="V35" s="127"/>
      <c r="W35" s="127"/>
    </row>
    <row r="36" customHeight="1" spans="1:23">
      <c r="A36" s="188" t="s">
        <v>55</v>
      </c>
      <c r="B36" s="188" t="s">
        <v>214</v>
      </c>
      <c r="C36" s="188" t="s">
        <v>215</v>
      </c>
      <c r="D36" s="188" t="s">
        <v>71</v>
      </c>
      <c r="E36" s="188" t="s">
        <v>147</v>
      </c>
      <c r="F36" s="188" t="s">
        <v>228</v>
      </c>
      <c r="G36" s="188" t="s">
        <v>229</v>
      </c>
      <c r="H36" s="127">
        <v>8000</v>
      </c>
      <c r="I36" s="127">
        <v>8000</v>
      </c>
      <c r="J36" s="146"/>
      <c r="K36" s="146"/>
      <c r="L36" s="127">
        <v>8000</v>
      </c>
      <c r="M36" s="146"/>
      <c r="N36" s="180"/>
      <c r="O36" s="180"/>
      <c r="P36" s="180"/>
      <c r="Q36" s="127"/>
      <c r="R36" s="127"/>
      <c r="S36" s="127"/>
      <c r="T36" s="127"/>
      <c r="U36" s="127"/>
      <c r="V36" s="127"/>
      <c r="W36" s="127"/>
    </row>
    <row r="37" customHeight="1" spans="1:23">
      <c r="A37" s="188" t="s">
        <v>55</v>
      </c>
      <c r="B37" s="188" t="s">
        <v>230</v>
      </c>
      <c r="C37" s="188" t="s">
        <v>231</v>
      </c>
      <c r="D37" s="188" t="s">
        <v>71</v>
      </c>
      <c r="E37" s="188" t="s">
        <v>147</v>
      </c>
      <c r="F37" s="188" t="s">
        <v>232</v>
      </c>
      <c r="G37" s="188" t="s">
        <v>233</v>
      </c>
      <c r="H37" s="127">
        <v>28800</v>
      </c>
      <c r="I37" s="127">
        <v>28800</v>
      </c>
      <c r="J37" s="146"/>
      <c r="K37" s="146"/>
      <c r="L37" s="127">
        <v>28800</v>
      </c>
      <c r="M37" s="146"/>
      <c r="N37" s="180"/>
      <c r="O37" s="180"/>
      <c r="P37" s="180"/>
      <c r="Q37" s="127"/>
      <c r="R37" s="127"/>
      <c r="S37" s="127"/>
      <c r="T37" s="127"/>
      <c r="U37" s="127"/>
      <c r="V37" s="127"/>
      <c r="W37" s="127"/>
    </row>
    <row r="38" customHeight="1" spans="1:23">
      <c r="A38" s="188" t="s">
        <v>55</v>
      </c>
      <c r="B38" s="188">
        <v>5751200.6</v>
      </c>
      <c r="C38" s="188" t="s">
        <v>234</v>
      </c>
      <c r="D38" s="188">
        <v>5751200.6</v>
      </c>
      <c r="E38" s="188" t="s">
        <v>147</v>
      </c>
      <c r="F38" s="188" t="s">
        <v>235</v>
      </c>
      <c r="G38" s="188" t="s">
        <v>234</v>
      </c>
      <c r="H38" s="127">
        <v>52770.48</v>
      </c>
      <c r="I38" s="127">
        <v>52770.48</v>
      </c>
      <c r="J38" s="146"/>
      <c r="K38" s="146"/>
      <c r="L38" s="127">
        <v>52770.48</v>
      </c>
      <c r="M38" s="146"/>
      <c r="N38" s="180"/>
      <c r="O38" s="180"/>
      <c r="P38" s="180"/>
      <c r="Q38" s="127"/>
      <c r="R38" s="127"/>
      <c r="S38" s="127"/>
      <c r="T38" s="127"/>
      <c r="U38" s="127"/>
      <c r="V38" s="127"/>
      <c r="W38" s="127"/>
    </row>
    <row r="39" customHeight="1" spans="1:23">
      <c r="A39" s="188" t="s">
        <v>55</v>
      </c>
      <c r="B39" s="188" t="s">
        <v>236</v>
      </c>
      <c r="C39" s="188" t="s">
        <v>237</v>
      </c>
      <c r="D39" s="188" t="s">
        <v>71</v>
      </c>
      <c r="E39" s="188" t="s">
        <v>147</v>
      </c>
      <c r="F39" s="188" t="s">
        <v>224</v>
      </c>
      <c r="G39" s="188" t="s">
        <v>225</v>
      </c>
      <c r="H39" s="127">
        <v>25500</v>
      </c>
      <c r="I39" s="127">
        <v>25500</v>
      </c>
      <c r="J39" s="146"/>
      <c r="K39" s="146"/>
      <c r="L39" s="127">
        <v>25500</v>
      </c>
      <c r="M39" s="146"/>
      <c r="N39" s="180"/>
      <c r="O39" s="180"/>
      <c r="P39" s="180"/>
      <c r="Q39" s="127"/>
      <c r="R39" s="127"/>
      <c r="S39" s="127"/>
      <c r="T39" s="127"/>
      <c r="U39" s="127"/>
      <c r="V39" s="127"/>
      <c r="W39" s="127"/>
    </row>
    <row r="40" customHeight="1" spans="1:23">
      <c r="A40" s="188" t="s">
        <v>55</v>
      </c>
      <c r="B40" s="188" t="s">
        <v>238</v>
      </c>
      <c r="C40" s="188" t="s">
        <v>239</v>
      </c>
      <c r="D40" s="188" t="s">
        <v>71</v>
      </c>
      <c r="E40" s="188" t="s">
        <v>147</v>
      </c>
      <c r="F40" s="188" t="s">
        <v>220</v>
      </c>
      <c r="G40" s="188" t="s">
        <v>221</v>
      </c>
      <c r="H40" s="127">
        <v>2400</v>
      </c>
      <c r="I40" s="127">
        <v>2400</v>
      </c>
      <c r="J40" s="146"/>
      <c r="K40" s="146"/>
      <c r="L40" s="127">
        <v>2400</v>
      </c>
      <c r="M40" s="146"/>
      <c r="N40" s="180"/>
      <c r="O40" s="180"/>
      <c r="P40" s="180"/>
      <c r="Q40" s="127"/>
      <c r="R40" s="127"/>
      <c r="S40" s="127"/>
      <c r="T40" s="127"/>
      <c r="U40" s="127"/>
      <c r="V40" s="127"/>
      <c r="W40" s="127"/>
    </row>
    <row r="41" customHeight="1" spans="1:23">
      <c r="A41" s="188" t="s">
        <v>55</v>
      </c>
      <c r="B41" s="188" t="s">
        <v>240</v>
      </c>
      <c r="C41" s="188" t="s">
        <v>241</v>
      </c>
      <c r="D41" s="188" t="s">
        <v>71</v>
      </c>
      <c r="E41" s="188" t="s">
        <v>147</v>
      </c>
      <c r="F41" s="188" t="s">
        <v>242</v>
      </c>
      <c r="G41" s="188" t="s">
        <v>241</v>
      </c>
      <c r="H41" s="127">
        <v>25000</v>
      </c>
      <c r="I41" s="127">
        <v>25000</v>
      </c>
      <c r="J41" s="146"/>
      <c r="K41" s="146"/>
      <c r="L41" s="127">
        <v>25000</v>
      </c>
      <c r="M41" s="146"/>
      <c r="N41" s="180"/>
      <c r="O41" s="180"/>
      <c r="P41" s="180"/>
      <c r="Q41" s="127"/>
      <c r="R41" s="127"/>
      <c r="S41" s="127"/>
      <c r="T41" s="127"/>
      <c r="U41" s="127"/>
      <c r="V41" s="127"/>
      <c r="W41" s="127"/>
    </row>
    <row r="42" customHeight="1" spans="1:23">
      <c r="A42" s="188" t="s">
        <v>55</v>
      </c>
      <c r="B42" s="188" t="s">
        <v>243</v>
      </c>
      <c r="C42" s="188" t="s">
        <v>244</v>
      </c>
      <c r="D42" s="188" t="s">
        <v>71</v>
      </c>
      <c r="E42" s="188" t="s">
        <v>147</v>
      </c>
      <c r="F42" s="188" t="s">
        <v>245</v>
      </c>
      <c r="G42" s="188" t="s">
        <v>246</v>
      </c>
      <c r="H42" s="127">
        <v>87000</v>
      </c>
      <c r="I42" s="127">
        <v>87000</v>
      </c>
      <c r="J42" s="146"/>
      <c r="K42" s="146"/>
      <c r="L42" s="127">
        <v>87000</v>
      </c>
      <c r="M42" s="146"/>
      <c r="N42" s="180"/>
      <c r="O42" s="180"/>
      <c r="P42" s="180"/>
      <c r="Q42" s="127"/>
      <c r="R42" s="127"/>
      <c r="S42" s="127"/>
      <c r="T42" s="127"/>
      <c r="U42" s="127"/>
      <c r="V42" s="127"/>
      <c r="W42" s="127"/>
    </row>
    <row r="43" customHeight="1" spans="1:23">
      <c r="A43" s="188" t="s">
        <v>55</v>
      </c>
      <c r="B43" s="188" t="s">
        <v>247</v>
      </c>
      <c r="C43" s="188" t="s">
        <v>248</v>
      </c>
      <c r="D43" s="188" t="s">
        <v>71</v>
      </c>
      <c r="E43" s="188" t="s">
        <v>147</v>
      </c>
      <c r="F43" s="188" t="s">
        <v>245</v>
      </c>
      <c r="G43" s="188" t="s">
        <v>246</v>
      </c>
      <c r="H43" s="127">
        <v>6960</v>
      </c>
      <c r="I43" s="127">
        <v>6960</v>
      </c>
      <c r="J43" s="146"/>
      <c r="K43" s="146"/>
      <c r="L43" s="127">
        <v>6960</v>
      </c>
      <c r="M43" s="146"/>
      <c r="N43" s="180"/>
      <c r="O43" s="180"/>
      <c r="P43" s="180"/>
      <c r="Q43" s="127"/>
      <c r="R43" s="127"/>
      <c r="S43" s="127"/>
      <c r="T43" s="127"/>
      <c r="U43" s="127"/>
      <c r="V43" s="127"/>
      <c r="W43" s="127"/>
    </row>
    <row r="44" customHeight="1" spans="1:23">
      <c r="A44" s="188" t="s">
        <v>55</v>
      </c>
      <c r="B44" s="188" t="s">
        <v>249</v>
      </c>
      <c r="C44" s="188" t="s">
        <v>250</v>
      </c>
      <c r="D44" s="188" t="s">
        <v>78</v>
      </c>
      <c r="E44" s="188" t="s">
        <v>151</v>
      </c>
      <c r="F44" s="188" t="s">
        <v>224</v>
      </c>
      <c r="G44" s="188" t="s">
        <v>225</v>
      </c>
      <c r="H44" s="127">
        <v>800</v>
      </c>
      <c r="I44" s="127">
        <v>800</v>
      </c>
      <c r="J44" s="146"/>
      <c r="K44" s="146"/>
      <c r="L44" s="127">
        <v>800</v>
      </c>
      <c r="M44" s="146"/>
      <c r="N44" s="180"/>
      <c r="O44" s="180"/>
      <c r="P44" s="180"/>
      <c r="Q44" s="127"/>
      <c r="R44" s="127"/>
      <c r="S44" s="127"/>
      <c r="T44" s="127"/>
      <c r="U44" s="127"/>
      <c r="V44" s="127"/>
      <c r="W44" s="127"/>
    </row>
    <row r="45" customHeight="1" spans="1:23">
      <c r="A45" s="171" t="s">
        <v>94</v>
      </c>
      <c r="B45" s="189"/>
      <c r="C45" s="189"/>
      <c r="D45" s="189"/>
      <c r="E45" s="189"/>
      <c r="F45" s="189"/>
      <c r="G45" s="190"/>
      <c r="H45" s="127">
        <v>4799200.6</v>
      </c>
      <c r="I45" s="127">
        <v>4799200.6</v>
      </c>
      <c r="J45" s="127"/>
      <c r="K45" s="193"/>
      <c r="L45" s="127">
        <v>4799200.6</v>
      </c>
      <c r="M45" s="193"/>
      <c r="N45" s="180"/>
      <c r="O45" s="180"/>
      <c r="P45" s="180"/>
      <c r="Q45" s="127"/>
      <c r="R45" s="127"/>
      <c r="S45" s="127"/>
      <c r="T45" s="127"/>
      <c r="U45" s="127"/>
      <c r="V45" s="127"/>
      <c r="W45" s="127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E11" sqref="E11"/>
    </sheetView>
  </sheetViews>
  <sheetFormatPr defaultColWidth="8.88333333333333" defaultRowHeight="14.25" customHeight="1"/>
  <cols>
    <col min="1" max="8" width="15.625" customWidth="1"/>
    <col min="9" max="16384" width="8.88333333333333" customWidth="1"/>
  </cols>
  <sheetData>
    <row r="1" ht="13.5" customHeight="1" spans="5:23">
      <c r="E1" s="2"/>
      <c r="F1" s="2"/>
      <c r="G1" s="2"/>
      <c r="H1" s="2"/>
      <c r="U1" s="182"/>
      <c r="W1" s="131" t="s">
        <v>251</v>
      </c>
    </row>
    <row r="2" ht="27.75" customHeight="1" spans="1:23">
      <c r="A2" s="28" t="s">
        <v>252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78" t="s">
        <v>136</v>
      </c>
      <c r="B3" s="279" t="s">
        <v>253</v>
      </c>
      <c r="C3" s="162"/>
      <c r="D3" s="162"/>
      <c r="E3" s="162"/>
      <c r="F3" s="162"/>
      <c r="G3" s="162"/>
      <c r="H3" s="162"/>
      <c r="I3" s="162"/>
      <c r="J3" s="7"/>
      <c r="K3" s="7"/>
      <c r="L3" s="7"/>
      <c r="M3" s="7"/>
      <c r="N3" s="7"/>
      <c r="O3" s="7"/>
      <c r="P3" s="7"/>
      <c r="Q3" s="7"/>
      <c r="U3" s="182"/>
      <c r="W3" s="134" t="s">
        <v>161</v>
      </c>
    </row>
    <row r="4" ht="21.75" customHeight="1" spans="1:23">
      <c r="A4" s="163" t="s">
        <v>254</v>
      </c>
      <c r="B4" s="102" t="s">
        <v>171</v>
      </c>
      <c r="C4" s="163" t="s">
        <v>172</v>
      </c>
      <c r="D4" s="163" t="s">
        <v>255</v>
      </c>
      <c r="E4" s="102" t="s">
        <v>173</v>
      </c>
      <c r="F4" s="102" t="s">
        <v>174</v>
      </c>
      <c r="G4" s="102" t="s">
        <v>175</v>
      </c>
      <c r="H4" s="102" t="s">
        <v>176</v>
      </c>
      <c r="I4" s="174" t="s">
        <v>41</v>
      </c>
      <c r="J4" s="175" t="s">
        <v>256</v>
      </c>
      <c r="K4" s="138"/>
      <c r="L4" s="138"/>
      <c r="M4" s="139"/>
      <c r="N4" s="175" t="s">
        <v>178</v>
      </c>
      <c r="O4" s="138"/>
      <c r="P4" s="139"/>
      <c r="Q4" s="102" t="s">
        <v>47</v>
      </c>
      <c r="R4" s="175" t="s">
        <v>61</v>
      </c>
      <c r="S4" s="138"/>
      <c r="T4" s="138"/>
      <c r="U4" s="138"/>
      <c r="V4" s="138"/>
      <c r="W4" s="139"/>
    </row>
    <row r="5" ht="21.75" customHeight="1" spans="1:23">
      <c r="A5" s="164"/>
      <c r="B5" s="165"/>
      <c r="C5" s="164"/>
      <c r="D5" s="164"/>
      <c r="E5" s="105"/>
      <c r="F5" s="105"/>
      <c r="G5" s="105"/>
      <c r="H5" s="105"/>
      <c r="I5" s="165"/>
      <c r="J5" s="176" t="s">
        <v>44</v>
      </c>
      <c r="K5" s="177"/>
      <c r="L5" s="102" t="s">
        <v>45</v>
      </c>
      <c r="M5" s="102" t="s">
        <v>46</v>
      </c>
      <c r="N5" s="102" t="s">
        <v>44</v>
      </c>
      <c r="O5" s="102" t="s">
        <v>45</v>
      </c>
      <c r="P5" s="102" t="s">
        <v>46</v>
      </c>
      <c r="Q5" s="105"/>
      <c r="R5" s="102" t="s">
        <v>43</v>
      </c>
      <c r="S5" s="163" t="s">
        <v>54</v>
      </c>
      <c r="T5" s="163" t="s">
        <v>184</v>
      </c>
      <c r="U5" s="163" t="s">
        <v>50</v>
      </c>
      <c r="V5" s="163" t="s">
        <v>51</v>
      </c>
      <c r="W5" s="163" t="s">
        <v>52</v>
      </c>
    </row>
    <row r="6" ht="40.5" customHeight="1" spans="1:23">
      <c r="A6" s="165"/>
      <c r="B6" s="165"/>
      <c r="C6" s="165"/>
      <c r="D6" s="165"/>
      <c r="E6" s="165"/>
      <c r="F6" s="165"/>
      <c r="G6" s="165"/>
      <c r="H6" s="165"/>
      <c r="I6" s="165"/>
      <c r="J6" s="178" t="s">
        <v>43</v>
      </c>
      <c r="K6" s="110"/>
      <c r="L6" s="165"/>
      <c r="M6" s="165"/>
      <c r="N6" s="165"/>
      <c r="O6" s="165"/>
      <c r="P6" s="165"/>
      <c r="Q6" s="165"/>
      <c r="R6" s="165"/>
      <c r="S6" s="183"/>
      <c r="T6" s="183"/>
      <c r="U6" s="183"/>
      <c r="V6" s="183"/>
      <c r="W6" s="183"/>
    </row>
    <row r="7" ht="15" customHeight="1" spans="1:23">
      <c r="A7" s="166"/>
      <c r="B7" s="109"/>
      <c r="C7" s="166"/>
      <c r="D7" s="166"/>
      <c r="E7" s="107"/>
      <c r="F7" s="107"/>
      <c r="G7" s="107"/>
      <c r="H7" s="107"/>
      <c r="I7" s="109"/>
      <c r="J7" s="154" t="s">
        <v>43</v>
      </c>
      <c r="K7" s="154" t="s">
        <v>257</v>
      </c>
      <c r="L7" s="107"/>
      <c r="M7" s="107"/>
      <c r="N7" s="107"/>
      <c r="O7" s="107"/>
      <c r="P7" s="107"/>
      <c r="Q7" s="107"/>
      <c r="R7" s="107"/>
      <c r="S7" s="107"/>
      <c r="T7" s="107"/>
      <c r="U7" s="109"/>
      <c r="V7" s="107"/>
      <c r="W7" s="107"/>
    </row>
    <row r="8" ht="32.9" customHeight="1" spans="1:23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</row>
    <row r="9" ht="40" customHeight="1" spans="1:23">
      <c r="A9" s="168" t="s">
        <v>258</v>
      </c>
      <c r="B9" s="168"/>
      <c r="C9" s="168"/>
      <c r="D9" s="169"/>
      <c r="E9" s="169"/>
      <c r="F9" s="169"/>
      <c r="G9" s="169"/>
      <c r="H9" s="169"/>
      <c r="I9" s="179">
        <v>82000</v>
      </c>
      <c r="J9" s="179">
        <v>82000</v>
      </c>
      <c r="K9" s="179">
        <v>82000</v>
      </c>
      <c r="L9" s="179"/>
      <c r="M9" s="179"/>
      <c r="N9" s="180"/>
      <c r="O9" s="180"/>
      <c r="P9" s="180"/>
      <c r="Q9" s="179"/>
      <c r="R9" s="179"/>
      <c r="S9" s="179"/>
      <c r="T9" s="179"/>
      <c r="U9" s="127"/>
      <c r="V9" s="179"/>
      <c r="W9" s="179"/>
    </row>
    <row r="10" ht="40" customHeight="1" spans="1:23">
      <c r="A10" s="169" t="s">
        <v>259</v>
      </c>
      <c r="B10" s="169" t="s">
        <v>260</v>
      </c>
      <c r="C10" s="170" t="s">
        <v>258</v>
      </c>
      <c r="D10" s="169" t="s">
        <v>55</v>
      </c>
      <c r="E10" s="169" t="s">
        <v>72</v>
      </c>
      <c r="F10" s="169" t="s">
        <v>148</v>
      </c>
      <c r="G10" s="169" t="s">
        <v>261</v>
      </c>
      <c r="H10" s="169" t="s">
        <v>262</v>
      </c>
      <c r="I10" s="179">
        <v>82000</v>
      </c>
      <c r="J10" s="179">
        <v>82000</v>
      </c>
      <c r="K10" s="179">
        <v>82000</v>
      </c>
      <c r="L10" s="179"/>
      <c r="M10" s="179"/>
      <c r="N10" s="180"/>
      <c r="O10" s="180"/>
      <c r="P10" s="180"/>
      <c r="Q10" s="179"/>
      <c r="R10" s="179"/>
      <c r="S10" s="179"/>
      <c r="T10" s="179"/>
      <c r="U10" s="127"/>
      <c r="V10" s="179"/>
      <c r="W10" s="179"/>
    </row>
    <row r="11" ht="40" customHeight="1" spans="1:23">
      <c r="A11" s="168" t="s">
        <v>263</v>
      </c>
      <c r="B11" s="146"/>
      <c r="C11" s="146"/>
      <c r="D11" s="146"/>
      <c r="E11" s="146"/>
      <c r="F11" s="146"/>
      <c r="G11" s="146"/>
      <c r="H11" s="146"/>
      <c r="I11" s="179">
        <v>50000</v>
      </c>
      <c r="J11" s="179">
        <v>50000</v>
      </c>
      <c r="K11" s="179">
        <v>50000</v>
      </c>
      <c r="L11" s="179"/>
      <c r="M11" s="179"/>
      <c r="N11" s="180"/>
      <c r="O11" s="180"/>
      <c r="P11" s="180"/>
      <c r="Q11" s="179"/>
      <c r="R11" s="179"/>
      <c r="S11" s="179"/>
      <c r="T11" s="179"/>
      <c r="U11" s="127"/>
      <c r="V11" s="179"/>
      <c r="W11" s="179"/>
    </row>
    <row r="12" ht="40" customHeight="1" spans="1:23">
      <c r="A12" s="169" t="s">
        <v>259</v>
      </c>
      <c r="B12" s="169" t="s">
        <v>264</v>
      </c>
      <c r="C12" s="170" t="s">
        <v>263</v>
      </c>
      <c r="D12" s="169" t="s">
        <v>55</v>
      </c>
      <c r="E12" s="169" t="s">
        <v>72</v>
      </c>
      <c r="F12" s="169" t="s">
        <v>148</v>
      </c>
      <c r="G12" s="169" t="s">
        <v>220</v>
      </c>
      <c r="H12" s="169" t="s">
        <v>221</v>
      </c>
      <c r="I12" s="179">
        <v>20000</v>
      </c>
      <c r="J12" s="179">
        <v>20000</v>
      </c>
      <c r="K12" s="179">
        <v>20000</v>
      </c>
      <c r="L12" s="179"/>
      <c r="M12" s="179"/>
      <c r="N12" s="180"/>
      <c r="O12" s="180"/>
      <c r="P12" s="180"/>
      <c r="Q12" s="179"/>
      <c r="R12" s="179"/>
      <c r="S12" s="179"/>
      <c r="T12" s="179"/>
      <c r="U12" s="127"/>
      <c r="V12" s="179"/>
      <c r="W12" s="179"/>
    </row>
    <row r="13" ht="40" customHeight="1" spans="1:23">
      <c r="A13" s="169" t="s">
        <v>259</v>
      </c>
      <c r="B13" s="169" t="s">
        <v>264</v>
      </c>
      <c r="C13" s="170" t="s">
        <v>263</v>
      </c>
      <c r="D13" s="169" t="s">
        <v>55</v>
      </c>
      <c r="E13" s="169" t="s">
        <v>72</v>
      </c>
      <c r="F13" s="169" t="s">
        <v>148</v>
      </c>
      <c r="G13" s="169" t="s">
        <v>265</v>
      </c>
      <c r="H13" s="169" t="s">
        <v>266</v>
      </c>
      <c r="I13" s="179">
        <v>20000</v>
      </c>
      <c r="J13" s="179">
        <v>20000</v>
      </c>
      <c r="K13" s="179">
        <v>20000</v>
      </c>
      <c r="L13" s="179"/>
      <c r="M13" s="179"/>
      <c r="N13" s="180"/>
      <c r="O13" s="180"/>
      <c r="P13" s="180"/>
      <c r="Q13" s="179"/>
      <c r="R13" s="179"/>
      <c r="S13" s="179"/>
      <c r="T13" s="179"/>
      <c r="U13" s="127"/>
      <c r="V13" s="179"/>
      <c r="W13" s="179"/>
    </row>
    <row r="14" ht="40" customHeight="1" spans="1:23">
      <c r="A14" s="169" t="s">
        <v>259</v>
      </c>
      <c r="B14" s="169" t="s">
        <v>264</v>
      </c>
      <c r="C14" s="170" t="s">
        <v>263</v>
      </c>
      <c r="D14" s="169">
        <v>472612.8</v>
      </c>
      <c r="E14" s="169" t="s">
        <v>72</v>
      </c>
      <c r="F14" s="169" t="s">
        <v>148</v>
      </c>
      <c r="G14" s="169" t="s">
        <v>267</v>
      </c>
      <c r="H14" s="169" t="s">
        <v>268</v>
      </c>
      <c r="I14" s="179">
        <v>10000</v>
      </c>
      <c r="J14" s="179">
        <v>10000</v>
      </c>
      <c r="K14" s="179">
        <v>10000</v>
      </c>
      <c r="L14" s="179"/>
      <c r="M14" s="179"/>
      <c r="N14" s="180"/>
      <c r="O14" s="180"/>
      <c r="P14" s="180"/>
      <c r="Q14" s="179"/>
      <c r="R14" s="179"/>
      <c r="S14" s="179"/>
      <c r="T14" s="179"/>
      <c r="U14" s="127"/>
      <c r="V14" s="179"/>
      <c r="W14" s="179"/>
    </row>
    <row r="15" ht="40" customHeight="1" spans="1:23">
      <c r="A15" s="168" t="s">
        <v>269</v>
      </c>
      <c r="B15" s="146"/>
      <c r="C15" s="146"/>
      <c r="D15" s="146" t="s">
        <v>270</v>
      </c>
      <c r="E15" s="146"/>
      <c r="F15" s="146"/>
      <c r="G15" s="146"/>
      <c r="H15" s="146"/>
      <c r="I15" s="179">
        <v>220000</v>
      </c>
      <c r="J15" s="179">
        <v>220000</v>
      </c>
      <c r="K15" s="179">
        <v>220000</v>
      </c>
      <c r="L15" s="179"/>
      <c r="M15" s="179"/>
      <c r="N15" s="180"/>
      <c r="O15" s="180"/>
      <c r="P15" s="180"/>
      <c r="Q15" s="179"/>
      <c r="R15" s="179"/>
      <c r="S15" s="179"/>
      <c r="T15" s="179"/>
      <c r="U15" s="127"/>
      <c r="V15" s="179"/>
      <c r="W15" s="179"/>
    </row>
    <row r="16" ht="40" customHeight="1" spans="1:23">
      <c r="A16" s="169" t="s">
        <v>259</v>
      </c>
      <c r="B16" s="169" t="s">
        <v>271</v>
      </c>
      <c r="C16" s="170" t="s">
        <v>269</v>
      </c>
      <c r="D16" s="169" t="s">
        <v>55</v>
      </c>
      <c r="E16" s="169" t="s">
        <v>72</v>
      </c>
      <c r="F16" s="169" t="s">
        <v>148</v>
      </c>
      <c r="G16" s="169" t="s">
        <v>272</v>
      </c>
      <c r="H16" s="169" t="s">
        <v>273</v>
      </c>
      <c r="I16" s="179">
        <v>220000</v>
      </c>
      <c r="J16" s="179">
        <v>220000</v>
      </c>
      <c r="K16" s="179">
        <v>220000</v>
      </c>
      <c r="L16" s="179"/>
      <c r="M16" s="179"/>
      <c r="N16" s="180"/>
      <c r="O16" s="180"/>
      <c r="P16" s="180"/>
      <c r="Q16" s="179"/>
      <c r="R16" s="179"/>
      <c r="S16" s="179"/>
      <c r="T16" s="179"/>
      <c r="U16" s="127"/>
      <c r="V16" s="179"/>
      <c r="W16" s="179"/>
    </row>
    <row r="17" s="1" customFormat="1" ht="40" customHeight="1" spans="1:23">
      <c r="A17" s="168" t="s">
        <v>274</v>
      </c>
      <c r="B17" s="146"/>
      <c r="C17" s="146"/>
      <c r="D17" s="146"/>
      <c r="E17" s="146"/>
      <c r="F17" s="146"/>
      <c r="G17" s="146"/>
      <c r="H17" s="146"/>
      <c r="I17" s="179">
        <v>40000</v>
      </c>
      <c r="J17" s="179">
        <v>40000</v>
      </c>
      <c r="K17" s="179">
        <v>40000</v>
      </c>
      <c r="L17" s="179"/>
      <c r="M17" s="179"/>
      <c r="N17" s="180"/>
      <c r="O17" s="180"/>
      <c r="P17" s="180"/>
      <c r="Q17" s="179"/>
      <c r="R17" s="179"/>
      <c r="S17" s="179"/>
      <c r="T17" s="179"/>
      <c r="U17" s="127"/>
      <c r="V17" s="179"/>
      <c r="W17" s="179"/>
    </row>
    <row r="18" ht="40" customHeight="1" spans="1:23">
      <c r="A18" s="169" t="s">
        <v>259</v>
      </c>
      <c r="B18" s="169" t="s">
        <v>275</v>
      </c>
      <c r="C18" s="170" t="s">
        <v>115</v>
      </c>
      <c r="D18" s="169">
        <v>250000</v>
      </c>
      <c r="E18" s="169" t="s">
        <v>72</v>
      </c>
      <c r="F18" s="169" t="s">
        <v>148</v>
      </c>
      <c r="G18" s="169" t="s">
        <v>272</v>
      </c>
      <c r="H18" s="169" t="s">
        <v>273</v>
      </c>
      <c r="I18" s="179">
        <v>40000</v>
      </c>
      <c r="J18" s="179">
        <v>40000</v>
      </c>
      <c r="K18" s="179">
        <v>40000</v>
      </c>
      <c r="L18" s="179"/>
      <c r="M18" s="179"/>
      <c r="N18" s="180"/>
      <c r="O18" s="180"/>
      <c r="P18" s="180"/>
      <c r="Q18" s="179"/>
      <c r="R18" s="179"/>
      <c r="S18" s="179"/>
      <c r="T18" s="179"/>
      <c r="U18" s="127"/>
      <c r="V18" s="179"/>
      <c r="W18" s="179"/>
    </row>
    <row r="19" ht="40" customHeight="1" spans="1:23">
      <c r="A19" s="168" t="s">
        <v>276</v>
      </c>
      <c r="B19" s="146"/>
      <c r="C19" s="146"/>
      <c r="D19" s="146"/>
      <c r="E19" s="146"/>
      <c r="F19" s="146"/>
      <c r="G19" s="146"/>
      <c r="H19" s="146"/>
      <c r="I19" s="179">
        <v>80000</v>
      </c>
      <c r="J19" s="179">
        <v>80000</v>
      </c>
      <c r="K19" s="179">
        <v>80000</v>
      </c>
      <c r="L19" s="179"/>
      <c r="M19" s="179"/>
      <c r="N19" s="180"/>
      <c r="O19" s="180"/>
      <c r="P19" s="180"/>
      <c r="Q19" s="179"/>
      <c r="R19" s="179"/>
      <c r="S19" s="179"/>
      <c r="T19" s="179"/>
      <c r="U19" s="127"/>
      <c r="V19" s="179"/>
      <c r="W19" s="179"/>
    </row>
    <row r="20" ht="40" customHeight="1" spans="1:23">
      <c r="A20" s="169" t="s">
        <v>259</v>
      </c>
      <c r="B20" s="169" t="s">
        <v>277</v>
      </c>
      <c r="C20" s="170" t="s">
        <v>276</v>
      </c>
      <c r="D20" s="169" t="s">
        <v>55</v>
      </c>
      <c r="E20" s="169" t="s">
        <v>72</v>
      </c>
      <c r="F20" s="169" t="s">
        <v>148</v>
      </c>
      <c r="G20" s="169" t="s">
        <v>272</v>
      </c>
      <c r="H20" s="169" t="s">
        <v>273</v>
      </c>
      <c r="I20" s="179">
        <v>80000</v>
      </c>
      <c r="J20" s="179">
        <v>80000</v>
      </c>
      <c r="K20" s="179">
        <v>80000</v>
      </c>
      <c r="L20" s="179"/>
      <c r="M20" s="179"/>
      <c r="N20" s="180"/>
      <c r="O20" s="180"/>
      <c r="P20" s="180"/>
      <c r="Q20" s="179"/>
      <c r="R20" s="179"/>
      <c r="S20" s="179"/>
      <c r="T20" s="179"/>
      <c r="U20" s="127"/>
      <c r="V20" s="179"/>
      <c r="W20" s="179"/>
    </row>
    <row r="21" ht="40" customHeight="1" spans="1:23">
      <c r="A21" s="168" t="s">
        <v>278</v>
      </c>
      <c r="B21" s="146"/>
      <c r="C21" s="146"/>
      <c r="D21" s="146"/>
      <c r="E21" s="146"/>
      <c r="F21" s="146"/>
      <c r="G21" s="146"/>
      <c r="H21" s="146"/>
      <c r="I21" s="179">
        <v>80000</v>
      </c>
      <c r="J21" s="179">
        <v>80000</v>
      </c>
      <c r="K21" s="179">
        <v>80000</v>
      </c>
      <c r="L21" s="179"/>
      <c r="M21" s="179"/>
      <c r="N21" s="180"/>
      <c r="O21" s="180"/>
      <c r="P21" s="180"/>
      <c r="Q21" s="179"/>
      <c r="R21" s="179"/>
      <c r="S21" s="179"/>
      <c r="T21" s="179"/>
      <c r="U21" s="127"/>
      <c r="V21" s="179"/>
      <c r="W21" s="179"/>
    </row>
    <row r="22" ht="40" customHeight="1" spans="1:23">
      <c r="A22" s="169" t="s">
        <v>259</v>
      </c>
      <c r="B22" s="169" t="s">
        <v>279</v>
      </c>
      <c r="C22" s="170" t="s">
        <v>278</v>
      </c>
      <c r="D22" s="169" t="s">
        <v>55</v>
      </c>
      <c r="E22" s="169" t="s">
        <v>72</v>
      </c>
      <c r="F22" s="169" t="s">
        <v>148</v>
      </c>
      <c r="G22" s="169" t="s">
        <v>272</v>
      </c>
      <c r="H22" s="169" t="s">
        <v>273</v>
      </c>
      <c r="I22" s="179">
        <v>80000</v>
      </c>
      <c r="J22" s="179">
        <v>80000</v>
      </c>
      <c r="K22" s="179">
        <v>80000</v>
      </c>
      <c r="L22" s="179"/>
      <c r="M22" s="179"/>
      <c r="N22" s="180"/>
      <c r="O22" s="180"/>
      <c r="P22" s="180"/>
      <c r="Q22" s="179"/>
      <c r="R22" s="179"/>
      <c r="S22" s="179"/>
      <c r="T22" s="179"/>
      <c r="U22" s="127"/>
      <c r="V22" s="179"/>
      <c r="W22" s="179"/>
    </row>
    <row r="23" ht="40" customHeight="1" spans="1:23">
      <c r="A23" s="168" t="s">
        <v>280</v>
      </c>
      <c r="B23" s="146"/>
      <c r="C23" s="146"/>
      <c r="D23" s="146"/>
      <c r="E23" s="146"/>
      <c r="F23" s="146"/>
      <c r="G23" s="146"/>
      <c r="H23" s="146"/>
      <c r="I23" s="179">
        <v>150000</v>
      </c>
      <c r="J23" s="179">
        <v>150000</v>
      </c>
      <c r="K23" s="179">
        <v>150000</v>
      </c>
      <c r="L23" s="179"/>
      <c r="M23" s="179"/>
      <c r="N23" s="180"/>
      <c r="O23" s="180"/>
      <c r="P23" s="180"/>
      <c r="Q23" s="179"/>
      <c r="R23" s="179"/>
      <c r="S23" s="179"/>
      <c r="T23" s="179"/>
      <c r="U23" s="127"/>
      <c r="V23" s="179"/>
      <c r="W23" s="179"/>
    </row>
    <row r="24" ht="40" customHeight="1" spans="1:23">
      <c r="A24" s="169" t="s">
        <v>281</v>
      </c>
      <c r="B24" s="169" t="s">
        <v>282</v>
      </c>
      <c r="C24" s="170" t="s">
        <v>280</v>
      </c>
      <c r="D24" s="169" t="s">
        <v>55</v>
      </c>
      <c r="E24" s="169" t="s">
        <v>72</v>
      </c>
      <c r="F24" s="169" t="s">
        <v>148</v>
      </c>
      <c r="G24" s="169" t="s">
        <v>220</v>
      </c>
      <c r="H24" s="169" t="s">
        <v>221</v>
      </c>
      <c r="I24" s="179">
        <v>78000</v>
      </c>
      <c r="J24" s="179">
        <v>78000</v>
      </c>
      <c r="K24" s="179">
        <v>78000</v>
      </c>
      <c r="L24" s="179"/>
      <c r="M24" s="179"/>
      <c r="N24" s="180"/>
      <c r="O24" s="180"/>
      <c r="P24" s="180"/>
      <c r="Q24" s="179"/>
      <c r="R24" s="179"/>
      <c r="S24" s="179"/>
      <c r="T24" s="179"/>
      <c r="U24" s="127"/>
      <c r="V24" s="179"/>
      <c r="W24" s="179"/>
    </row>
    <row r="25" ht="40" customHeight="1" spans="1:23">
      <c r="A25" s="169" t="s">
        <v>281</v>
      </c>
      <c r="B25" s="169" t="s">
        <v>282</v>
      </c>
      <c r="C25" s="170" t="s">
        <v>122</v>
      </c>
      <c r="D25" s="169">
        <v>374979.6</v>
      </c>
      <c r="E25" s="169" t="s">
        <v>72</v>
      </c>
      <c r="F25" s="169" t="s">
        <v>148</v>
      </c>
      <c r="G25" s="169" t="s">
        <v>265</v>
      </c>
      <c r="H25" s="169" t="s">
        <v>266</v>
      </c>
      <c r="I25" s="179">
        <v>3000</v>
      </c>
      <c r="J25" s="179">
        <v>3000</v>
      </c>
      <c r="K25" s="179">
        <v>3000</v>
      </c>
      <c r="L25" s="179"/>
      <c r="M25" s="179"/>
      <c r="N25" s="180"/>
      <c r="O25" s="180"/>
      <c r="P25" s="180"/>
      <c r="Q25" s="179"/>
      <c r="R25" s="179"/>
      <c r="S25" s="179"/>
      <c r="T25" s="179"/>
      <c r="U25" s="127"/>
      <c r="V25" s="179"/>
      <c r="W25" s="179"/>
    </row>
    <row r="26" ht="40" customHeight="1" spans="1:23">
      <c r="A26" s="169" t="s">
        <v>281</v>
      </c>
      <c r="B26" s="169" t="s">
        <v>282</v>
      </c>
      <c r="C26" s="170" t="s">
        <v>280</v>
      </c>
      <c r="D26" s="169" t="s">
        <v>55</v>
      </c>
      <c r="E26" s="169" t="s">
        <v>72</v>
      </c>
      <c r="F26" s="169" t="s">
        <v>148</v>
      </c>
      <c r="G26" s="169" t="s">
        <v>228</v>
      </c>
      <c r="H26" s="169" t="s">
        <v>229</v>
      </c>
      <c r="I26" s="179">
        <v>17000</v>
      </c>
      <c r="J26" s="179">
        <v>17000</v>
      </c>
      <c r="K26" s="179">
        <v>17000</v>
      </c>
      <c r="L26" s="179"/>
      <c r="M26" s="179"/>
      <c r="N26" s="180"/>
      <c r="O26" s="180"/>
      <c r="P26" s="180"/>
      <c r="Q26" s="179"/>
      <c r="R26" s="179"/>
      <c r="S26" s="179"/>
      <c r="T26" s="179"/>
      <c r="U26" s="127"/>
      <c r="V26" s="179"/>
      <c r="W26" s="179"/>
    </row>
    <row r="27" ht="40" customHeight="1" spans="1:23">
      <c r="A27" s="169" t="s">
        <v>281</v>
      </c>
      <c r="B27" s="169" t="s">
        <v>282</v>
      </c>
      <c r="C27" s="170" t="s">
        <v>280</v>
      </c>
      <c r="D27" s="169" t="s">
        <v>55</v>
      </c>
      <c r="E27" s="169" t="s">
        <v>72</v>
      </c>
      <c r="F27" s="169" t="s">
        <v>148</v>
      </c>
      <c r="G27" s="169" t="s">
        <v>226</v>
      </c>
      <c r="H27" s="169" t="s">
        <v>227</v>
      </c>
      <c r="I27" s="179">
        <v>2000</v>
      </c>
      <c r="J27" s="179">
        <v>2000</v>
      </c>
      <c r="K27" s="179">
        <v>2000</v>
      </c>
      <c r="L27" s="179"/>
      <c r="M27" s="179"/>
      <c r="N27" s="180"/>
      <c r="O27" s="180"/>
      <c r="P27" s="180"/>
      <c r="Q27" s="179"/>
      <c r="R27" s="179"/>
      <c r="S27" s="179"/>
      <c r="T27" s="179"/>
      <c r="U27" s="127"/>
      <c r="V27" s="179"/>
      <c r="W27" s="179"/>
    </row>
    <row r="28" ht="40" customHeight="1" spans="1:23">
      <c r="A28" s="169" t="s">
        <v>281</v>
      </c>
      <c r="B28" s="169" t="s">
        <v>282</v>
      </c>
      <c r="C28" s="170" t="s">
        <v>280</v>
      </c>
      <c r="D28" s="169" t="s">
        <v>55</v>
      </c>
      <c r="E28" s="169" t="s">
        <v>72</v>
      </c>
      <c r="F28" s="169" t="s">
        <v>148</v>
      </c>
      <c r="G28" s="169" t="s">
        <v>218</v>
      </c>
      <c r="H28" s="169" t="s">
        <v>219</v>
      </c>
      <c r="I28" s="179">
        <v>50000</v>
      </c>
      <c r="J28" s="179">
        <v>50000</v>
      </c>
      <c r="K28" s="179">
        <v>50000</v>
      </c>
      <c r="L28" s="179"/>
      <c r="M28" s="179"/>
      <c r="N28" s="180"/>
      <c r="O28" s="180"/>
      <c r="P28" s="180"/>
      <c r="Q28" s="179"/>
      <c r="R28" s="179"/>
      <c r="S28" s="179"/>
      <c r="T28" s="179"/>
      <c r="U28" s="127"/>
      <c r="V28" s="179"/>
      <c r="W28" s="179"/>
    </row>
    <row r="29" ht="40" customHeight="1" spans="1:23">
      <c r="A29" s="168" t="s">
        <v>283</v>
      </c>
      <c r="B29" s="146"/>
      <c r="C29" s="146"/>
      <c r="D29" s="146"/>
      <c r="E29" s="146"/>
      <c r="F29" s="146"/>
      <c r="G29" s="146"/>
      <c r="H29" s="146"/>
      <c r="I29" s="179">
        <v>250000</v>
      </c>
      <c r="J29" s="179"/>
      <c r="K29" s="179"/>
      <c r="L29" s="179"/>
      <c r="M29" s="179"/>
      <c r="N29" s="180"/>
      <c r="O29" s="180">
        <v>250000</v>
      </c>
      <c r="P29" s="180"/>
      <c r="Q29" s="179"/>
      <c r="R29" s="179"/>
      <c r="S29" s="179"/>
      <c r="T29" s="179"/>
      <c r="U29" s="127"/>
      <c r="V29" s="179"/>
      <c r="W29" s="179"/>
    </row>
    <row r="30" ht="40" customHeight="1" spans="1:23">
      <c r="A30" s="169" t="s">
        <v>259</v>
      </c>
      <c r="B30" s="169" t="s">
        <v>284</v>
      </c>
      <c r="C30" s="170" t="s">
        <v>283</v>
      </c>
      <c r="D30" s="169" t="s">
        <v>55</v>
      </c>
      <c r="E30" s="169" t="s">
        <v>89</v>
      </c>
      <c r="F30" s="169" t="s">
        <v>285</v>
      </c>
      <c r="G30" s="169" t="s">
        <v>220</v>
      </c>
      <c r="H30" s="169" t="s">
        <v>221</v>
      </c>
      <c r="I30" s="179">
        <v>250000</v>
      </c>
      <c r="J30" s="179"/>
      <c r="K30" s="179"/>
      <c r="L30" s="179"/>
      <c r="M30" s="179"/>
      <c r="N30" s="180"/>
      <c r="O30" s="180">
        <v>250000</v>
      </c>
      <c r="P30" s="180"/>
      <c r="Q30" s="179"/>
      <c r="R30" s="179"/>
      <c r="S30" s="179"/>
      <c r="T30" s="179"/>
      <c r="U30" s="127"/>
      <c r="V30" s="179"/>
      <c r="W30" s="179"/>
    </row>
    <row r="31" customHeight="1" spans="1:23">
      <c r="A31" s="171" t="s">
        <v>94</v>
      </c>
      <c r="B31" s="172"/>
      <c r="C31" s="172"/>
      <c r="D31" s="172"/>
      <c r="E31" s="172"/>
      <c r="F31" s="172"/>
      <c r="G31" s="172"/>
      <c r="H31" s="173"/>
      <c r="I31" s="179">
        <v>952000</v>
      </c>
      <c r="J31" s="179">
        <v>702000</v>
      </c>
      <c r="K31" s="181">
        <v>702000</v>
      </c>
      <c r="L31" s="179"/>
      <c r="M31" s="179"/>
      <c r="N31" s="180"/>
      <c r="O31" s="180">
        <v>250000</v>
      </c>
      <c r="P31" s="180"/>
      <c r="Q31" s="179"/>
      <c r="R31" s="179"/>
      <c r="S31" s="179"/>
      <c r="T31" s="179"/>
      <c r="U31" s="184"/>
      <c r="V31" s="179"/>
      <c r="W31" s="179"/>
    </row>
  </sheetData>
  <mergeCells count="36">
    <mergeCell ref="A2:W2"/>
    <mergeCell ref="A3:I3"/>
    <mergeCell ref="J4:M4"/>
    <mergeCell ref="N4:P4"/>
    <mergeCell ref="R4:W4"/>
    <mergeCell ref="A9:C9"/>
    <mergeCell ref="A11:C11"/>
    <mergeCell ref="A15:C15"/>
    <mergeCell ref="A17:C17"/>
    <mergeCell ref="A19:C19"/>
    <mergeCell ref="A21:C21"/>
    <mergeCell ref="A23:C23"/>
    <mergeCell ref="A29:C29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6"/>
  <sheetViews>
    <sheetView showZeros="0" workbookViewId="0">
      <selection activeCell="E11" sqref="E11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104.625" customWidth="1"/>
  </cols>
  <sheetData>
    <row r="1" customHeight="1" spans="10:10">
      <c r="J1" s="57" t="s">
        <v>286</v>
      </c>
    </row>
    <row r="2" ht="28.5" customHeight="1" spans="1:10">
      <c r="A2" s="51" t="s">
        <v>287</v>
      </c>
      <c r="B2" s="28"/>
      <c r="C2" s="28"/>
      <c r="D2" s="28"/>
      <c r="E2" s="28"/>
      <c r="F2" s="52"/>
      <c r="G2" s="28"/>
      <c r="H2" s="52"/>
      <c r="I2" s="52"/>
      <c r="J2" s="28"/>
    </row>
    <row r="3" ht="15" customHeight="1" spans="1:1">
      <c r="A3" s="278" t="s">
        <v>136</v>
      </c>
    </row>
    <row r="4" ht="14.25" customHeight="1" spans="1:10">
      <c r="A4" s="154" t="s">
        <v>288</v>
      </c>
      <c r="B4" s="154" t="s">
        <v>289</v>
      </c>
      <c r="C4" s="154" t="s">
        <v>290</v>
      </c>
      <c r="D4" s="154" t="s">
        <v>291</v>
      </c>
      <c r="E4" s="154" t="s">
        <v>292</v>
      </c>
      <c r="F4" s="155" t="s">
        <v>293</v>
      </c>
      <c r="G4" s="154" t="s">
        <v>294</v>
      </c>
      <c r="H4" s="155" t="s">
        <v>295</v>
      </c>
      <c r="I4" s="155" t="s">
        <v>296</v>
      </c>
      <c r="J4" s="154" t="s">
        <v>297</v>
      </c>
    </row>
    <row r="5" ht="14.25" customHeight="1" spans="1:10">
      <c r="A5" s="156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6">
        <v>7</v>
      </c>
      <c r="H5" s="156">
        <v>8</v>
      </c>
      <c r="I5" s="156">
        <v>9</v>
      </c>
      <c r="J5" s="156">
        <v>10</v>
      </c>
    </row>
    <row r="6" ht="33.75" customHeight="1" spans="1:10">
      <c r="A6" s="157" t="s">
        <v>55</v>
      </c>
      <c r="B6" s="158"/>
      <c r="C6" s="158"/>
      <c r="D6" s="158"/>
      <c r="E6" s="157"/>
      <c r="F6" s="158"/>
      <c r="G6" s="157"/>
      <c r="H6" s="158"/>
      <c r="I6" s="158"/>
      <c r="J6" s="157"/>
    </row>
    <row r="7" ht="33.75" customHeight="1" spans="1:10">
      <c r="A7" s="157" t="str">
        <f>"   "&amp;"网络数据安全检查专项经费"</f>
        <v>   网络数据安全检查专项经费</v>
      </c>
      <c r="B7" s="159">
        <v>5501200.6</v>
      </c>
      <c r="C7" s="160"/>
      <c r="D7" s="160">
        <v>4311519.08</v>
      </c>
      <c r="E7" s="160"/>
      <c r="F7" s="161"/>
      <c r="G7" s="160"/>
      <c r="H7" s="161"/>
      <c r="I7" s="161"/>
      <c r="J7" s="160"/>
    </row>
    <row r="8" ht="33.75" customHeight="1" spans="1:10">
      <c r="A8" s="157"/>
      <c r="B8" s="159"/>
      <c r="C8" s="160" t="s">
        <v>298</v>
      </c>
      <c r="D8" s="160" t="s">
        <v>299</v>
      </c>
      <c r="E8" s="160" t="s">
        <v>300</v>
      </c>
      <c r="F8" s="161" t="s">
        <v>301</v>
      </c>
      <c r="G8" s="160" t="s">
        <v>302</v>
      </c>
      <c r="H8" s="161" t="s">
        <v>303</v>
      </c>
      <c r="I8" s="161" t="s">
        <v>304</v>
      </c>
      <c r="J8" s="160" t="s">
        <v>305</v>
      </c>
    </row>
    <row r="9" ht="33.75" customHeight="1" spans="1:10">
      <c r="A9" s="146"/>
      <c r="B9" s="146"/>
      <c r="C9" s="160" t="s">
        <v>298</v>
      </c>
      <c r="D9" s="160" t="s">
        <v>299</v>
      </c>
      <c r="E9" s="160" t="s">
        <v>306</v>
      </c>
      <c r="F9" s="161" t="s">
        <v>301</v>
      </c>
      <c r="G9" s="160" t="s">
        <v>307</v>
      </c>
      <c r="H9" s="161" t="s">
        <v>308</v>
      </c>
      <c r="I9" s="161" t="s">
        <v>304</v>
      </c>
      <c r="J9" s="160" t="s">
        <v>309</v>
      </c>
    </row>
    <row r="10" ht="33.75" customHeight="1" spans="1:10">
      <c r="A10" s="146"/>
      <c r="B10" s="146"/>
      <c r="C10" s="160" t="s">
        <v>298</v>
      </c>
      <c r="D10" s="160" t="s">
        <v>310</v>
      </c>
      <c r="E10" s="160" t="s">
        <v>311</v>
      </c>
      <c r="F10" s="161" t="s">
        <v>301</v>
      </c>
      <c r="G10" s="160" t="s">
        <v>312</v>
      </c>
      <c r="H10" s="161" t="s">
        <v>313</v>
      </c>
      <c r="I10" s="161" t="s">
        <v>304</v>
      </c>
      <c r="J10" s="160" t="s">
        <v>314</v>
      </c>
    </row>
    <row r="11" customHeight="1" spans="1:10">
      <c r="A11" s="146"/>
      <c r="B11" s="146"/>
      <c r="C11" s="160" t="s">
        <v>298</v>
      </c>
      <c r="D11" s="160" t="s">
        <v>315</v>
      </c>
      <c r="E11" s="160" t="s">
        <v>316</v>
      </c>
      <c r="F11" s="161" t="s">
        <v>301</v>
      </c>
      <c r="G11" s="160" t="s">
        <v>312</v>
      </c>
      <c r="H11" s="161" t="s">
        <v>313</v>
      </c>
      <c r="I11" s="161" t="s">
        <v>304</v>
      </c>
      <c r="J11" s="160" t="s">
        <v>317</v>
      </c>
    </row>
    <row r="12" customHeight="1" spans="1:10">
      <c r="A12" s="146"/>
      <c r="B12" s="146"/>
      <c r="C12" s="160" t="s">
        <v>318</v>
      </c>
      <c r="D12" s="160" t="s">
        <v>319</v>
      </c>
      <c r="E12" s="160" t="s">
        <v>320</v>
      </c>
      <c r="F12" s="161" t="s">
        <v>301</v>
      </c>
      <c r="G12" s="160" t="s">
        <v>312</v>
      </c>
      <c r="H12" s="161" t="s">
        <v>313</v>
      </c>
      <c r="I12" s="161" t="s">
        <v>304</v>
      </c>
      <c r="J12" s="160" t="s">
        <v>321</v>
      </c>
    </row>
    <row r="13" customHeight="1" spans="1:10">
      <c r="A13" s="146"/>
      <c r="B13" s="146"/>
      <c r="C13" s="160" t="s">
        <v>322</v>
      </c>
      <c r="D13" s="160" t="s">
        <v>323</v>
      </c>
      <c r="E13" s="160" t="s">
        <v>324</v>
      </c>
      <c r="F13" s="161" t="s">
        <v>325</v>
      </c>
      <c r="G13" s="160" t="s">
        <v>140</v>
      </c>
      <c r="H13" s="161" t="s">
        <v>326</v>
      </c>
      <c r="I13" s="161" t="s">
        <v>304</v>
      </c>
      <c r="J13" s="160" t="s">
        <v>327</v>
      </c>
    </row>
    <row r="14" customHeight="1" spans="1:10">
      <c r="A14" s="157" t="str">
        <f>"   "&amp;"迪庆州网络信息及系统服务专项经费"</f>
        <v>   迪庆州网络信息及系统服务专项经费</v>
      </c>
      <c r="B14" s="159" t="s">
        <v>328</v>
      </c>
      <c r="C14" s="146"/>
      <c r="D14" s="146" t="s">
        <v>329</v>
      </c>
      <c r="E14" s="146"/>
      <c r="F14" s="146"/>
      <c r="G14" s="146"/>
      <c r="H14" s="146"/>
      <c r="I14" s="146"/>
      <c r="J14" s="146"/>
    </row>
    <row r="15" customHeight="1" spans="1:10">
      <c r="A15" s="146"/>
      <c r="B15" s="146"/>
      <c r="C15" s="160" t="s">
        <v>298</v>
      </c>
      <c r="D15" s="160">
        <v>342089.12</v>
      </c>
      <c r="E15" s="160" t="s">
        <v>330</v>
      </c>
      <c r="F15" s="161" t="s">
        <v>301</v>
      </c>
      <c r="G15" s="160" t="s">
        <v>312</v>
      </c>
      <c r="H15" s="161" t="s">
        <v>331</v>
      </c>
      <c r="I15" s="161" t="s">
        <v>304</v>
      </c>
      <c r="J15" s="160" t="s">
        <v>332</v>
      </c>
    </row>
    <row r="16" customHeight="1" spans="1:10">
      <c r="A16" s="146"/>
      <c r="B16" s="146"/>
      <c r="C16" s="160" t="s">
        <v>298</v>
      </c>
      <c r="D16" s="160" t="s">
        <v>299</v>
      </c>
      <c r="E16" s="160" t="s">
        <v>333</v>
      </c>
      <c r="F16" s="161" t="s">
        <v>301</v>
      </c>
      <c r="G16" s="160" t="s">
        <v>334</v>
      </c>
      <c r="H16" s="161" t="s">
        <v>335</v>
      </c>
      <c r="I16" s="161" t="s">
        <v>304</v>
      </c>
      <c r="J16" s="160" t="s">
        <v>336</v>
      </c>
    </row>
    <row r="17" customHeight="1" spans="1:10">
      <c r="A17" s="146"/>
      <c r="B17" s="146"/>
      <c r="C17" s="160" t="s">
        <v>298</v>
      </c>
      <c r="D17" s="160" t="s">
        <v>310</v>
      </c>
      <c r="E17" s="160" t="s">
        <v>337</v>
      </c>
      <c r="F17" s="161" t="s">
        <v>338</v>
      </c>
      <c r="G17" s="160" t="s">
        <v>339</v>
      </c>
      <c r="H17" s="161" t="s">
        <v>335</v>
      </c>
      <c r="I17" s="161" t="s">
        <v>304</v>
      </c>
      <c r="J17" s="160" t="s">
        <v>340</v>
      </c>
    </row>
    <row r="18" customHeight="1" spans="1:10">
      <c r="A18" s="146"/>
      <c r="B18" s="146"/>
      <c r="C18" s="160" t="s">
        <v>115</v>
      </c>
      <c r="D18" s="160">
        <v>250000</v>
      </c>
      <c r="E18" s="160" t="s">
        <v>341</v>
      </c>
      <c r="F18" s="161" t="s">
        <v>301</v>
      </c>
      <c r="G18" s="160" t="s">
        <v>302</v>
      </c>
      <c r="H18" s="161" t="s">
        <v>326</v>
      </c>
      <c r="I18" s="161" t="s">
        <v>304</v>
      </c>
      <c r="J18" s="160" t="s">
        <v>342</v>
      </c>
    </row>
    <row r="19" customHeight="1" spans="1:10">
      <c r="A19" s="146"/>
      <c r="B19" s="146"/>
      <c r="C19" s="160" t="s">
        <v>318</v>
      </c>
      <c r="D19" s="160" t="s">
        <v>343</v>
      </c>
      <c r="E19" s="160" t="s">
        <v>344</v>
      </c>
      <c r="F19" s="161" t="s">
        <v>301</v>
      </c>
      <c r="G19" s="160" t="s">
        <v>345</v>
      </c>
      <c r="H19" s="161" t="s">
        <v>346</v>
      </c>
      <c r="I19" s="161" t="s">
        <v>304</v>
      </c>
      <c r="J19" s="160" t="s">
        <v>347</v>
      </c>
    </row>
    <row r="20" customHeight="1" spans="1:10">
      <c r="A20" s="157" t="str">
        <f>"   "&amp;"迪庆州国家网络安全宣传周专项经费"</f>
        <v>   迪庆州国家网络安全宣传周专项经费</v>
      </c>
      <c r="B20" s="159" t="s">
        <v>348</v>
      </c>
      <c r="C20" s="146"/>
      <c r="D20" s="146"/>
      <c r="E20" s="146"/>
      <c r="F20" s="146"/>
      <c r="G20" s="146"/>
      <c r="H20" s="146"/>
      <c r="I20" s="146"/>
      <c r="J20" s="146"/>
    </row>
    <row r="21" customHeight="1" spans="1:10">
      <c r="A21" s="146"/>
      <c r="B21" s="146"/>
      <c r="C21" s="160" t="s">
        <v>298</v>
      </c>
      <c r="D21" s="160" t="s">
        <v>299</v>
      </c>
      <c r="E21" s="160" t="s">
        <v>349</v>
      </c>
      <c r="F21" s="161" t="s">
        <v>301</v>
      </c>
      <c r="G21" s="160" t="s">
        <v>350</v>
      </c>
      <c r="H21" s="161" t="s">
        <v>351</v>
      </c>
      <c r="I21" s="161" t="s">
        <v>304</v>
      </c>
      <c r="J21" s="160" t="s">
        <v>352</v>
      </c>
    </row>
    <row r="22" customHeight="1" spans="1:10">
      <c r="A22" s="146"/>
      <c r="B22" s="146"/>
      <c r="C22" s="160" t="s">
        <v>298</v>
      </c>
      <c r="D22" s="160" t="s">
        <v>299</v>
      </c>
      <c r="E22" s="160" t="s">
        <v>353</v>
      </c>
      <c r="F22" s="161" t="s">
        <v>301</v>
      </c>
      <c r="G22" s="160" t="s">
        <v>141</v>
      </c>
      <c r="H22" s="161" t="s">
        <v>354</v>
      </c>
      <c r="I22" s="161" t="s">
        <v>304</v>
      </c>
      <c r="J22" s="160" t="s">
        <v>355</v>
      </c>
    </row>
    <row r="23" customHeight="1" spans="1:10">
      <c r="A23" s="146"/>
      <c r="B23" s="146"/>
      <c r="C23" s="160" t="s">
        <v>298</v>
      </c>
      <c r="D23" s="160" t="s">
        <v>299</v>
      </c>
      <c r="E23" s="160" t="s">
        <v>356</v>
      </c>
      <c r="F23" s="161" t="s">
        <v>301</v>
      </c>
      <c r="G23" s="160" t="s">
        <v>357</v>
      </c>
      <c r="H23" s="161" t="s">
        <v>326</v>
      </c>
      <c r="I23" s="161" t="s">
        <v>304</v>
      </c>
      <c r="J23" s="160" t="s">
        <v>358</v>
      </c>
    </row>
    <row r="24" customHeight="1" spans="1:10">
      <c r="A24" s="146"/>
      <c r="B24" s="146"/>
      <c r="C24" s="160" t="s">
        <v>298</v>
      </c>
      <c r="D24" s="160" t="s">
        <v>299</v>
      </c>
      <c r="E24" s="160" t="s">
        <v>359</v>
      </c>
      <c r="F24" s="161" t="s">
        <v>301</v>
      </c>
      <c r="G24" s="160" t="s">
        <v>357</v>
      </c>
      <c r="H24" s="161" t="s">
        <v>326</v>
      </c>
      <c r="I24" s="161" t="s">
        <v>304</v>
      </c>
      <c r="J24" s="160" t="s">
        <v>360</v>
      </c>
    </row>
    <row r="25" customHeight="1" spans="1:10">
      <c r="A25" s="146"/>
      <c r="B25" s="146"/>
      <c r="C25" s="160" t="s">
        <v>122</v>
      </c>
      <c r="D25" s="160">
        <v>374979.6</v>
      </c>
      <c r="E25" s="160" t="s">
        <v>361</v>
      </c>
      <c r="F25" s="161" t="s">
        <v>301</v>
      </c>
      <c r="G25" s="160" t="s">
        <v>362</v>
      </c>
      <c r="H25" s="161" t="s">
        <v>363</v>
      </c>
      <c r="I25" s="161" t="s">
        <v>304</v>
      </c>
      <c r="J25" s="160" t="s">
        <v>364</v>
      </c>
    </row>
    <row r="26" customHeight="1" spans="1:10">
      <c r="A26" s="146"/>
      <c r="B26" s="146"/>
      <c r="C26" s="160" t="s">
        <v>298</v>
      </c>
      <c r="D26" s="160" t="s">
        <v>310</v>
      </c>
      <c r="E26" s="160" t="s">
        <v>365</v>
      </c>
      <c r="F26" s="161" t="s">
        <v>301</v>
      </c>
      <c r="G26" s="160" t="s">
        <v>366</v>
      </c>
      <c r="H26" s="161" t="s">
        <v>313</v>
      </c>
      <c r="I26" s="161" t="s">
        <v>304</v>
      </c>
      <c r="J26" s="160" t="s">
        <v>367</v>
      </c>
    </row>
    <row r="27" customHeight="1" spans="1:10">
      <c r="A27" s="146"/>
      <c r="B27" s="146"/>
      <c r="C27" s="160" t="s">
        <v>298</v>
      </c>
      <c r="D27" s="160" t="s">
        <v>315</v>
      </c>
      <c r="E27" s="160" t="s">
        <v>368</v>
      </c>
      <c r="F27" s="161" t="s">
        <v>301</v>
      </c>
      <c r="G27" s="160" t="s">
        <v>366</v>
      </c>
      <c r="H27" s="161" t="s">
        <v>313</v>
      </c>
      <c r="I27" s="161" t="s">
        <v>304</v>
      </c>
      <c r="J27" s="160" t="s">
        <v>369</v>
      </c>
    </row>
    <row r="28" customHeight="1" spans="1:10">
      <c r="A28" s="146"/>
      <c r="B28" s="146"/>
      <c r="C28" s="160" t="s">
        <v>318</v>
      </c>
      <c r="D28" s="160" t="s">
        <v>343</v>
      </c>
      <c r="E28" s="160" t="s">
        <v>370</v>
      </c>
      <c r="F28" s="161" t="s">
        <v>301</v>
      </c>
      <c r="G28" s="160" t="s">
        <v>366</v>
      </c>
      <c r="H28" s="161" t="s">
        <v>313</v>
      </c>
      <c r="I28" s="161" t="s">
        <v>304</v>
      </c>
      <c r="J28" s="160" t="s">
        <v>371</v>
      </c>
    </row>
    <row r="29" customHeight="1" spans="1:10">
      <c r="A29" s="146"/>
      <c r="B29" s="146"/>
      <c r="C29" s="160" t="s">
        <v>322</v>
      </c>
      <c r="D29" s="160" t="s">
        <v>323</v>
      </c>
      <c r="E29" s="160" t="s">
        <v>372</v>
      </c>
      <c r="F29" s="161" t="s">
        <v>301</v>
      </c>
      <c r="G29" s="160" t="s">
        <v>366</v>
      </c>
      <c r="H29" s="161" t="s">
        <v>313</v>
      </c>
      <c r="I29" s="161" t="s">
        <v>373</v>
      </c>
      <c r="J29" s="160" t="s">
        <v>374</v>
      </c>
    </row>
    <row r="30" customHeight="1" spans="1:10">
      <c r="A30" s="157" t="str">
        <f>"   "&amp;"保障网信办24小时网络值班值守互联网专线接入项目专项经费"</f>
        <v>   保障网信办24小时网络值班值守互联网专线接入项目专项经费</v>
      </c>
      <c r="B30" s="159" t="s">
        <v>375</v>
      </c>
      <c r="C30" s="146"/>
      <c r="D30" s="146"/>
      <c r="E30" s="146"/>
      <c r="F30" s="146"/>
      <c r="G30" s="146"/>
      <c r="H30" s="146"/>
      <c r="I30" s="146"/>
      <c r="J30" s="146"/>
    </row>
    <row r="31" customHeight="1" spans="1:10">
      <c r="A31" s="146"/>
      <c r="B31" s="146"/>
      <c r="C31" s="160" t="s">
        <v>298</v>
      </c>
      <c r="D31" s="160" t="s">
        <v>310</v>
      </c>
      <c r="E31" s="160" t="s">
        <v>337</v>
      </c>
      <c r="F31" s="161" t="s">
        <v>338</v>
      </c>
      <c r="G31" s="160" t="s">
        <v>366</v>
      </c>
      <c r="H31" s="161" t="s">
        <v>313</v>
      </c>
      <c r="I31" s="161" t="s">
        <v>373</v>
      </c>
      <c r="J31" s="160" t="s">
        <v>340</v>
      </c>
    </row>
    <row r="32" customHeight="1" spans="1:10">
      <c r="A32" s="146"/>
      <c r="B32" s="146"/>
      <c r="C32" s="160" t="s">
        <v>318</v>
      </c>
      <c r="D32" s="160" t="s">
        <v>343</v>
      </c>
      <c r="E32" s="160" t="s">
        <v>344</v>
      </c>
      <c r="F32" s="161" t="s">
        <v>301</v>
      </c>
      <c r="G32" s="160" t="s">
        <v>376</v>
      </c>
      <c r="H32" s="161" t="s">
        <v>377</v>
      </c>
      <c r="I32" s="161" t="s">
        <v>304</v>
      </c>
      <c r="J32" s="160" t="s">
        <v>347</v>
      </c>
    </row>
    <row r="33" customHeight="1" spans="1:10">
      <c r="A33" s="146"/>
      <c r="B33" s="146"/>
      <c r="C33" s="160" t="s">
        <v>318</v>
      </c>
      <c r="D33" s="160" t="s">
        <v>319</v>
      </c>
      <c r="E33" s="160" t="s">
        <v>378</v>
      </c>
      <c r="F33" s="161" t="s">
        <v>301</v>
      </c>
      <c r="G33" s="160" t="s">
        <v>140</v>
      </c>
      <c r="H33" s="161" t="s">
        <v>346</v>
      </c>
      <c r="I33" s="161" t="s">
        <v>304</v>
      </c>
      <c r="J33" s="160" t="s">
        <v>379</v>
      </c>
    </row>
    <row r="34" customHeight="1" spans="1:10">
      <c r="A34" s="146"/>
      <c r="B34" s="146"/>
      <c r="C34" s="160" t="s">
        <v>322</v>
      </c>
      <c r="D34" s="160">
        <v>5751200.6</v>
      </c>
      <c r="E34" s="160" t="s">
        <v>380</v>
      </c>
      <c r="F34" s="161" t="s">
        <v>301</v>
      </c>
      <c r="G34" s="160" t="s">
        <v>381</v>
      </c>
      <c r="H34" s="161" t="s">
        <v>313</v>
      </c>
      <c r="I34" s="161" t="s">
        <v>304</v>
      </c>
      <c r="J34" s="160" t="s">
        <v>382</v>
      </c>
    </row>
    <row r="35" customHeight="1" spans="1:10">
      <c r="A35" s="157" t="str">
        <f>"   "&amp;"网络安全实战演习专项经费"</f>
        <v>   网络安全实战演习专项经费</v>
      </c>
      <c r="B35" s="159">
        <v>250000</v>
      </c>
      <c r="C35" s="146"/>
      <c r="D35" s="146"/>
      <c r="E35" s="146"/>
      <c r="F35" s="146"/>
      <c r="G35" s="146"/>
      <c r="H35" s="146"/>
      <c r="I35" s="146"/>
      <c r="J35" s="146"/>
    </row>
    <row r="36" customHeight="1" spans="1:10">
      <c r="A36" s="146"/>
      <c r="B36" s="146"/>
      <c r="C36" s="160" t="s">
        <v>298</v>
      </c>
      <c r="D36" s="160" t="s">
        <v>299</v>
      </c>
      <c r="E36" s="160" t="s">
        <v>300</v>
      </c>
      <c r="F36" s="161" t="s">
        <v>301</v>
      </c>
      <c r="G36" s="160" t="s">
        <v>142</v>
      </c>
      <c r="H36" s="161" t="s">
        <v>303</v>
      </c>
      <c r="I36" s="161" t="s">
        <v>304</v>
      </c>
      <c r="J36" s="160" t="s">
        <v>383</v>
      </c>
    </row>
    <row r="37" customHeight="1" spans="1:10">
      <c r="A37" s="146"/>
      <c r="B37" s="146"/>
      <c r="C37" s="160" t="s">
        <v>298</v>
      </c>
      <c r="D37" s="160" t="s">
        <v>299</v>
      </c>
      <c r="E37" s="160" t="s">
        <v>306</v>
      </c>
      <c r="F37" s="161" t="s">
        <v>301</v>
      </c>
      <c r="G37" s="160" t="s">
        <v>384</v>
      </c>
      <c r="H37" s="161" t="s">
        <v>308</v>
      </c>
      <c r="I37" s="161" t="s">
        <v>304</v>
      </c>
      <c r="J37" s="160" t="s">
        <v>385</v>
      </c>
    </row>
    <row r="38" customHeight="1" spans="1:10">
      <c r="A38" s="146"/>
      <c r="B38" s="146" t="s">
        <v>386</v>
      </c>
      <c r="C38" s="160" t="s">
        <v>298</v>
      </c>
      <c r="D38" s="160">
        <v>5751200.6</v>
      </c>
      <c r="E38" s="160" t="s">
        <v>387</v>
      </c>
      <c r="F38" s="161" t="s">
        <v>301</v>
      </c>
      <c r="G38" s="160" t="s">
        <v>384</v>
      </c>
      <c r="H38" s="161" t="s">
        <v>326</v>
      </c>
      <c r="I38" s="161" t="s">
        <v>304</v>
      </c>
      <c r="J38" s="160" t="s">
        <v>388</v>
      </c>
    </row>
    <row r="39" customHeight="1" spans="1:10">
      <c r="A39" s="146"/>
      <c r="B39" s="146"/>
      <c r="C39" s="160" t="s">
        <v>298</v>
      </c>
      <c r="D39" s="160" t="s">
        <v>315</v>
      </c>
      <c r="E39" s="160" t="s">
        <v>316</v>
      </c>
      <c r="F39" s="161" t="s">
        <v>301</v>
      </c>
      <c r="G39" s="160" t="s">
        <v>384</v>
      </c>
      <c r="H39" s="161" t="s">
        <v>313</v>
      </c>
      <c r="I39" s="161" t="s">
        <v>304</v>
      </c>
      <c r="J39" s="160" t="s">
        <v>317</v>
      </c>
    </row>
    <row r="40" customHeight="1" spans="1:10">
      <c r="A40" s="146"/>
      <c r="B40" s="146"/>
      <c r="C40" s="160" t="s">
        <v>318</v>
      </c>
      <c r="D40" s="160" t="s">
        <v>319</v>
      </c>
      <c r="E40" s="160" t="s">
        <v>320</v>
      </c>
      <c r="F40" s="161" t="s">
        <v>338</v>
      </c>
      <c r="G40" s="160" t="s">
        <v>143</v>
      </c>
      <c r="H40" s="161" t="s">
        <v>313</v>
      </c>
      <c r="I40" s="161" t="s">
        <v>373</v>
      </c>
      <c r="J40" s="160" t="s">
        <v>389</v>
      </c>
    </row>
    <row r="41" customHeight="1" spans="1:10">
      <c r="A41" s="157" t="str">
        <f>"   "&amp;"迪庆州重点网站与政务新媒体内容监测服务项目专项资金"</f>
        <v>   迪庆州重点网站与政务新媒体内容监测服务项目专项资金</v>
      </c>
      <c r="B41" s="159" t="s">
        <v>390</v>
      </c>
      <c r="C41" s="146"/>
      <c r="D41" s="146"/>
      <c r="E41" s="146"/>
      <c r="F41" s="146"/>
      <c r="G41" s="146"/>
      <c r="H41" s="146"/>
      <c r="I41" s="146"/>
      <c r="J41" s="146"/>
    </row>
    <row r="42" customHeight="1" spans="1:10">
      <c r="A42" s="146"/>
      <c r="B42" s="146"/>
      <c r="C42" s="160" t="s">
        <v>298</v>
      </c>
      <c r="D42" s="160" t="s">
        <v>299</v>
      </c>
      <c r="E42" s="160" t="s">
        <v>306</v>
      </c>
      <c r="F42" s="161" t="s">
        <v>301</v>
      </c>
      <c r="G42" s="160" t="s">
        <v>391</v>
      </c>
      <c r="H42" s="161" t="s">
        <v>308</v>
      </c>
      <c r="I42" s="161" t="s">
        <v>304</v>
      </c>
      <c r="J42" s="160" t="s">
        <v>309</v>
      </c>
    </row>
    <row r="43" customHeight="1" spans="1:10">
      <c r="A43" s="146"/>
      <c r="B43" s="146"/>
      <c r="C43" s="160" t="s">
        <v>298</v>
      </c>
      <c r="D43" s="160" t="s">
        <v>299</v>
      </c>
      <c r="E43" s="160" t="s">
        <v>387</v>
      </c>
      <c r="F43" s="161" t="s">
        <v>301</v>
      </c>
      <c r="G43" s="160" t="s">
        <v>391</v>
      </c>
      <c r="H43" s="161" t="s">
        <v>326</v>
      </c>
      <c r="I43" s="161" t="s">
        <v>304</v>
      </c>
      <c r="J43" s="160" t="s">
        <v>388</v>
      </c>
    </row>
    <row r="44" customHeight="1" spans="1:10">
      <c r="A44" s="146"/>
      <c r="B44" s="146"/>
      <c r="C44" s="160" t="s">
        <v>298</v>
      </c>
      <c r="D44" s="160" t="s">
        <v>310</v>
      </c>
      <c r="E44" s="160" t="s">
        <v>392</v>
      </c>
      <c r="F44" s="161" t="s">
        <v>301</v>
      </c>
      <c r="G44" s="160" t="s">
        <v>393</v>
      </c>
      <c r="H44" s="161" t="s">
        <v>313</v>
      </c>
      <c r="I44" s="161" t="s">
        <v>304</v>
      </c>
      <c r="J44" s="160" t="s">
        <v>394</v>
      </c>
    </row>
    <row r="45" customHeight="1" spans="1:10">
      <c r="A45" s="146"/>
      <c r="B45" s="146"/>
      <c r="C45" s="160" t="s">
        <v>298</v>
      </c>
      <c r="D45" s="160" t="s">
        <v>315</v>
      </c>
      <c r="E45" s="160" t="s">
        <v>316</v>
      </c>
      <c r="F45" s="161" t="s">
        <v>301</v>
      </c>
      <c r="G45" s="160" t="s">
        <v>393</v>
      </c>
      <c r="H45" s="161" t="s">
        <v>313</v>
      </c>
      <c r="I45" s="161" t="s">
        <v>304</v>
      </c>
      <c r="J45" s="160" t="s">
        <v>317</v>
      </c>
    </row>
    <row r="46" customHeight="1" spans="1:10">
      <c r="A46" s="146"/>
      <c r="B46" s="146"/>
      <c r="C46" s="160" t="s">
        <v>318</v>
      </c>
      <c r="D46" s="160" t="s">
        <v>319</v>
      </c>
      <c r="E46" s="160" t="s">
        <v>320</v>
      </c>
      <c r="F46" s="161" t="s">
        <v>301</v>
      </c>
      <c r="G46" s="160" t="s">
        <v>393</v>
      </c>
      <c r="H46" s="161" t="s">
        <v>313</v>
      </c>
      <c r="I46" s="161" t="s">
        <v>304</v>
      </c>
      <c r="J46" s="160" t="s">
        <v>389</v>
      </c>
    </row>
    <row r="47" customHeight="1" spans="1:10">
      <c r="A47" s="146"/>
      <c r="B47" s="146"/>
      <c r="C47" s="160" t="s">
        <v>322</v>
      </c>
      <c r="D47" s="160" t="s">
        <v>323</v>
      </c>
      <c r="E47" s="160" t="s">
        <v>324</v>
      </c>
      <c r="F47" s="161" t="s">
        <v>325</v>
      </c>
      <c r="G47" s="160" t="s">
        <v>143</v>
      </c>
      <c r="H47" s="161" t="s">
        <v>326</v>
      </c>
      <c r="I47" s="161" t="s">
        <v>304</v>
      </c>
      <c r="J47" s="160" t="s">
        <v>327</v>
      </c>
    </row>
    <row r="48" customHeight="1" spans="1:10">
      <c r="A48" s="157" t="str">
        <f>"   "&amp;"网信事业宏观专项资金"</f>
        <v>   网信事业宏观专项资金</v>
      </c>
      <c r="B48" s="159" t="s">
        <v>395</v>
      </c>
      <c r="C48" s="146"/>
      <c r="D48" s="146"/>
      <c r="E48" s="146"/>
      <c r="F48" s="146"/>
      <c r="G48" s="146"/>
      <c r="H48" s="146"/>
      <c r="I48" s="146"/>
      <c r="J48" s="146"/>
    </row>
    <row r="49" customHeight="1" spans="1:10">
      <c r="A49" s="146"/>
      <c r="B49" s="146"/>
      <c r="C49" s="160" t="s">
        <v>298</v>
      </c>
      <c r="D49" s="160" t="s">
        <v>299</v>
      </c>
      <c r="E49" s="160" t="s">
        <v>330</v>
      </c>
      <c r="F49" s="161" t="s">
        <v>301</v>
      </c>
      <c r="G49" s="160" t="s">
        <v>312</v>
      </c>
      <c r="H49" s="161" t="s">
        <v>308</v>
      </c>
      <c r="I49" s="161" t="s">
        <v>304</v>
      </c>
      <c r="J49" s="160" t="s">
        <v>396</v>
      </c>
    </row>
    <row r="50" customHeight="1" spans="1:10">
      <c r="A50" s="146"/>
      <c r="B50" s="146"/>
      <c r="C50" s="160" t="s">
        <v>298</v>
      </c>
      <c r="D50" s="160" t="s">
        <v>299</v>
      </c>
      <c r="E50" s="160" t="s">
        <v>397</v>
      </c>
      <c r="F50" s="161" t="s">
        <v>301</v>
      </c>
      <c r="G50" s="160" t="s">
        <v>141</v>
      </c>
      <c r="H50" s="161" t="s">
        <v>326</v>
      </c>
      <c r="I50" s="161" t="s">
        <v>304</v>
      </c>
      <c r="J50" s="160" t="s">
        <v>398</v>
      </c>
    </row>
    <row r="51" customHeight="1" spans="1:10">
      <c r="A51" s="146"/>
      <c r="B51" s="146"/>
      <c r="C51" s="160" t="s">
        <v>298</v>
      </c>
      <c r="D51" s="160" t="s">
        <v>299</v>
      </c>
      <c r="E51" s="160" t="s">
        <v>399</v>
      </c>
      <c r="F51" s="161" t="s">
        <v>338</v>
      </c>
      <c r="G51" s="160" t="s">
        <v>366</v>
      </c>
      <c r="H51" s="161" t="s">
        <v>313</v>
      </c>
      <c r="I51" s="161" t="s">
        <v>304</v>
      </c>
      <c r="J51" s="160" t="s">
        <v>400</v>
      </c>
    </row>
    <row r="52" customHeight="1" spans="1:10">
      <c r="A52" s="146"/>
      <c r="B52" s="146"/>
      <c r="C52" s="160" t="s">
        <v>298</v>
      </c>
      <c r="D52" s="160" t="s">
        <v>299</v>
      </c>
      <c r="E52" s="160" t="s">
        <v>401</v>
      </c>
      <c r="F52" s="161" t="s">
        <v>301</v>
      </c>
      <c r="G52" s="160" t="s">
        <v>302</v>
      </c>
      <c r="H52" s="161" t="s">
        <v>363</v>
      </c>
      <c r="I52" s="161" t="s">
        <v>304</v>
      </c>
      <c r="J52" s="160" t="s">
        <v>402</v>
      </c>
    </row>
    <row r="53" customHeight="1" spans="1:10">
      <c r="A53" s="146"/>
      <c r="B53" s="146"/>
      <c r="C53" s="160" t="s">
        <v>298</v>
      </c>
      <c r="D53" s="160" t="s">
        <v>310</v>
      </c>
      <c r="E53" s="160" t="s">
        <v>403</v>
      </c>
      <c r="F53" s="161" t="s">
        <v>301</v>
      </c>
      <c r="G53" s="160" t="s">
        <v>312</v>
      </c>
      <c r="H53" s="161" t="s">
        <v>313</v>
      </c>
      <c r="I53" s="161" t="s">
        <v>304</v>
      </c>
      <c r="J53" s="160" t="s">
        <v>404</v>
      </c>
    </row>
    <row r="54" customHeight="1" spans="1:10">
      <c r="A54" s="146"/>
      <c r="B54" s="146"/>
      <c r="C54" s="160" t="s">
        <v>298</v>
      </c>
      <c r="D54" s="160" t="s">
        <v>310</v>
      </c>
      <c r="E54" s="160" t="s">
        <v>405</v>
      </c>
      <c r="F54" s="161" t="s">
        <v>301</v>
      </c>
      <c r="G54" s="160" t="s">
        <v>393</v>
      </c>
      <c r="H54" s="161" t="s">
        <v>313</v>
      </c>
      <c r="I54" s="161" t="s">
        <v>304</v>
      </c>
      <c r="J54" s="160" t="s">
        <v>406</v>
      </c>
    </row>
    <row r="55" customHeight="1" spans="1:10">
      <c r="A55" s="146"/>
      <c r="B55" s="146"/>
      <c r="C55" s="160" t="s">
        <v>318</v>
      </c>
      <c r="D55" s="160" t="s">
        <v>343</v>
      </c>
      <c r="E55" s="160" t="s">
        <v>341</v>
      </c>
      <c r="F55" s="161" t="s">
        <v>301</v>
      </c>
      <c r="G55" s="160" t="s">
        <v>302</v>
      </c>
      <c r="H55" s="161" t="s">
        <v>326</v>
      </c>
      <c r="I55" s="161" t="s">
        <v>304</v>
      </c>
      <c r="J55" s="160" t="s">
        <v>407</v>
      </c>
    </row>
    <row r="56" customHeight="1" spans="1:10">
      <c r="A56" s="146"/>
      <c r="B56" s="146"/>
      <c r="C56" s="160" t="s">
        <v>322</v>
      </c>
      <c r="D56" s="160" t="s">
        <v>323</v>
      </c>
      <c r="E56" s="160" t="s">
        <v>323</v>
      </c>
      <c r="F56" s="161" t="s">
        <v>301</v>
      </c>
      <c r="G56" s="160" t="s">
        <v>393</v>
      </c>
      <c r="H56" s="161" t="s">
        <v>313</v>
      </c>
      <c r="I56" s="161" t="s">
        <v>304</v>
      </c>
      <c r="J56" s="160" t="s">
        <v>408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尤睿娇</cp:lastModifiedBy>
  <dcterms:created xsi:type="dcterms:W3CDTF">2026-01-13T06:51:00Z</dcterms:created>
  <dcterms:modified xsi:type="dcterms:W3CDTF">2026-02-05T03:31:24Z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4665B0BD6AD14FB6ACB99887CA9B3F4F_13</vt:lpwstr>
  </property>
  <property fmtid="{D5CDD505-2E9C-101B-9397-08002B2CF9AE}" pid="3" name="KSOProductBuildVer">
    <vt:lpwstr>2052-12.1.0.18912</vt:lpwstr>
  </property>
</Properties>
</file>