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6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州对下转移支付预算表09-1" sheetId="13" r:id="rId13"/>
    <sheet name="州对下转移支付绩效目标表09-2" sheetId="14" r:id="rId14"/>
    <sheet name="新增资产配置表10" sheetId="15" r:id="rId15"/>
    <sheet name="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<sst xmlns="http://schemas.openxmlformats.org/spreadsheetml/2006/main" count="1002" uniqueCount="427">
  <si>
    <t>预算01-1表</t>
  </si>
  <si>
    <t>2025年财务收支预算总表部门</t>
  </si>
  <si>
    <t>单位名称：中国共产党迪庆藏族自治州委员会社会工作部</t>
  </si>
  <si>
    <t>单位:元</t>
  </si>
  <si>
    <t>收        入</t>
  </si>
  <si>
    <t>支        出</t>
  </si>
  <si>
    <t>项      目</t>
  </si>
  <si>
    <t>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</si>
  <si>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</si>
  <si>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</si>
  <si>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</si>
  <si>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</si>
  <si>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</si>
  <si>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</si>
  <si>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</si>
  <si>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</si>
  <si>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</si>
  <si>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</si>
  <si>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</si>
  <si>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</si>
  <si>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</si>
  <si>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</si>
  <si>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</si>
  <si>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</si>
  <si>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</si>
  <si>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</si>
  <si>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</si>
  <si>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</si>
  <si>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</si>
  <si>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</si>
  <si>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</si>
  <si>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</si>
  <si>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</si>
  <si>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</si>
  <si>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</si>
  <si>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</si>
  <si>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</si>
  <si>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</si>
  <si>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</si>
  <si>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</si>
  <si>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</si>
  <si>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</si>
  <si>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</si>
  <si>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</si>
  <si>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</si>
  <si>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</si>
  <si>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</si>
  <si>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</si>
  <si>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</si>
  <si>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</si>
  <si>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中国共产党迪庆藏族自治州委员会社会工作部</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</si>
  <si>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</si>
  <si>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</si>
  <si>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</si>
  <si>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</si>
  <si>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</si>
  <si>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</si>
  <si>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</si>
  <si>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</si>
  <si>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</si>
  <si>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</si>
  <si>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</si>
  <si>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</si>
  <si>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</si>
  <si>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</si>
  <si>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</si>
  <si>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20139</t>
  </si>
  <si>
    <t>2013901</t>
  </si>
  <si>
    <t>2013902</t>
  </si>
  <si>
    <t>20199</t>
  </si>
  <si>
    <t>2019999</t>
  </si>
  <si>
    <t>208</t>
  </si>
  <si>
    <t>社会保障和就业支出</t>
  </si>
  <si>
    <t>20805</t>
  </si>
  <si>
    <t>2080505</t>
  </si>
  <si>
    <t>2080506</t>
  </si>
  <si>
    <t>2080599</t>
  </si>
  <si>
    <t>210</t>
  </si>
  <si>
    <t>卫生健康支出</t>
  </si>
  <si>
    <t>21011</t>
  </si>
  <si>
    <t>2101101</t>
  </si>
  <si>
    <t>2101102</t>
  </si>
  <si>
    <t>2101103</t>
  </si>
  <si>
    <t>2101199</t>
  </si>
  <si>
    <t>221</t>
  </si>
  <si>
    <t>住房保障支出</t>
  </si>
  <si>
    <t>22102</t>
  </si>
  <si>
    <t>2210201</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</si>
  <si>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</si>
  <si>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</si>
  <si>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</si>
  <si>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</si>
  <si>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</si>
  <si>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</si>
  <si>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</si>
  <si>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</si>
  <si>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</si>
  <si>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</si>
  <si>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</si>
  <si>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</si>
  <si>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</si>
  <si>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</si>
  <si>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</si>
  <si>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</si>
  <si>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</si>
  <si>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</si>
  <si>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</si>
  <si>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</si>
  <si>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</si>
  <si>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</si>
  <si>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</si>
  <si>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社会工作事务</t>
  </si>
  <si>
    <t>行政运行</t>
  </si>
  <si>
    <t>一般行政管理事务</t>
  </si>
  <si>
    <t>其他一般公共服务支出</t>
  </si>
  <si>
    <t>行政事业单位养老支出</t>
  </si>
  <si>
    <t>机关事业单位基本养老保险缴费支出</t>
  </si>
  <si>
    <t>行政事业单位医疗</t>
  </si>
  <si>
    <t>行政单位医疗</t>
  </si>
  <si>
    <t>公务员医疗补助</t>
  </si>
  <si>
    <t>其他行政事业单位医疗支出</t>
  </si>
  <si>
    <t>住房改革支出</t>
  </si>
  <si>
    <t>住房公积金</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</si>
  <si>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</si>
  <si>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</si>
  <si>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</si>
  <si>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</si>
  <si>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</si>
  <si>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</si>
  <si>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</si>
  <si>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</si>
  <si>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</si>
  <si>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</si>
  <si>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</si>
  <si>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</si>
  <si>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</si>
  <si>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</si>
  <si>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</si>
  <si>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</si>
  <si>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</si>
  <si>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</si>
  <si>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</si>
  <si>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</si>
  <si>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</si>
  <si>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</si>
  <si>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</si>
  <si>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</si>
  <si>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</si>
  <si>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</si>
  <si>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533400251100003571429</t>
  </si>
  <si>
    <t>行政人员工资支出</t>
  </si>
  <si>
    <t>30101</t>
  </si>
  <si>
    <t>基本工资</t>
  </si>
  <si>
    <t>30102</t>
  </si>
  <si>
    <t>津贴补贴</t>
  </si>
  <si>
    <t>30103</t>
  </si>
  <si>
    <t>奖金</t>
  </si>
  <si>
    <t>533400251100003571436</t>
  </si>
  <si>
    <t>公务员基础绩效奖</t>
  </si>
  <si>
    <t>533400251100003571438</t>
  </si>
  <si>
    <t>社会保障缴费</t>
  </si>
  <si>
    <t>30108</t>
  </si>
  <si>
    <t>机关事业单位基本养老保险缴费</t>
  </si>
  <si>
    <t>30110</t>
  </si>
  <si>
    <t>职工基本医疗保险缴费</t>
  </si>
  <si>
    <t>30111</t>
  </si>
  <si>
    <t>公务员医疗补助缴费</t>
  </si>
  <si>
    <t>30112</t>
  </si>
  <si>
    <t>其他社会保障缴费</t>
  </si>
  <si>
    <t>533400251100003571430</t>
  </si>
  <si>
    <t>30113</t>
  </si>
  <si>
    <t>533400251100003571455</t>
  </si>
  <si>
    <t>一般公用经费</t>
  </si>
  <si>
    <t>30205</t>
  </si>
  <si>
    <t>水费</t>
  </si>
  <si>
    <t>30207</t>
  </si>
  <si>
    <t>邮电费</t>
  </si>
  <si>
    <t>30201</t>
  </si>
  <si>
    <t>办公费</t>
  </si>
  <si>
    <t>30206</t>
  </si>
  <si>
    <t>电费</t>
  </si>
  <si>
    <t>533400251100003571481</t>
  </si>
  <si>
    <t>30217</t>
  </si>
  <si>
    <t>533400251100003571442</t>
  </si>
  <si>
    <t>办公取暖费</t>
  </si>
  <si>
    <t>30208</t>
  </si>
  <si>
    <t>取暖费</t>
  </si>
  <si>
    <t>533400251100003571441</t>
  </si>
  <si>
    <t>工会经费</t>
  </si>
  <si>
    <t>30228</t>
  </si>
  <si>
    <t>30229</t>
  </si>
  <si>
    <t>福利费</t>
  </si>
  <si>
    <t>533400251100003571445</t>
  </si>
  <si>
    <t>体检费</t>
  </si>
  <si>
    <t>533400251100003571440</t>
  </si>
  <si>
    <t>公务用车运行维护费</t>
  </si>
  <si>
    <t>30231</t>
  </si>
  <si>
    <t>533400251100003571453</t>
  </si>
  <si>
    <t>行政公务交通补贴</t>
  </si>
  <si>
    <t>30239</t>
  </si>
  <si>
    <t>其他交通费用</t>
  </si>
  <si>
    <t>533400251100003571444</t>
  </si>
  <si>
    <t>公务用车租赁费</t>
  </si>
  <si>
    <t>预算05-1表</t>
  </si>
  <si>
    <t>2025年部门项目支出预算表</t>
  </si>
  <si>
    <t>项目分类</t>
  </si>
  <si>
    <t>项目单位</t>
  </si>
  <si>
    <t>本年拨款</t>
  </si>
  <si>
    <t>其中：本次下达</t>
  </si>
  <si>
    <t>村（社区）服务体系提升建设经费</t>
  </si>
  <si>
    <t>专项业务类</t>
  </si>
  <si>
    <t>533400251100003546744</t>
  </si>
  <si>
    <t>30213</t>
  </si>
  <si>
    <t>维修（护）费</t>
  </si>
  <si>
    <t>迪庆州社会工作人才队伍建设经费</t>
  </si>
  <si>
    <t>533400251100003546720</t>
  </si>
  <si>
    <t>30211</t>
  </si>
  <si>
    <t>差旅费</t>
  </si>
  <si>
    <t>30216</t>
  </si>
  <si>
    <t>培训费</t>
  </si>
  <si>
    <t>30227</t>
  </si>
  <si>
    <t>委托业务费</t>
  </si>
  <si>
    <t>全州基层治理和基层政权建设工作经费</t>
  </si>
  <si>
    <t>533400251100003546777</t>
  </si>
  <si>
    <t>人民建议征集及信访工作经费</t>
  </si>
  <si>
    <t>533400251100003546715</t>
  </si>
  <si>
    <t>30226</t>
  </si>
  <si>
    <t>劳务费</t>
  </si>
  <si>
    <t>志愿服务经费</t>
  </si>
  <si>
    <t>533400251100003546741</t>
  </si>
  <si>
    <t>州委两新工委工作经费</t>
  </si>
  <si>
    <t>533400251100003546704</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</si>
  <si>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</si>
  <si>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</si>
  <si>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</si>
  <si>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</si>
  <si>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</si>
  <si>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</si>
  <si>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</si>
  <si>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</si>
  <si>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</si>
  <si>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</si>
  <si>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</si>
  <si>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</si>
  <si>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对全州104名一线社会工作人才和14个行业领域负责社会工作人才队伍培育的工作者开展全覆盖培训，并积极支持社会工作人才参加省部的培训，将引进专家同外出培训结合起来，加大我州本土社会工作人才的专业水平。
通过政府购买方式推动社会工作机构和社会工作人才队伍的发展壮大，建设一批专业水平高、服务能力强、本土人才多的社会工作机构。</t>
  </si>
  <si>
    <t>产出指标</t>
  </si>
  <si>
    <t>数量指标</t>
  </si>
  <si>
    <t>培训人数</t>
  </si>
  <si>
    <t>&gt;=</t>
  </si>
  <si>
    <t>100</t>
  </si>
  <si>
    <t>个</t>
  </si>
  <si>
    <t>定量指标</t>
  </si>
  <si>
    <t>反映实际培训人数</t>
  </si>
  <si>
    <t>委托开展社会工作人才队伍建设工作</t>
  </si>
  <si>
    <t>项</t>
  </si>
  <si>
    <t>反映委托开展社会工作人才队伍建设工作项目开展数量</t>
  </si>
  <si>
    <t>时效指标</t>
  </si>
  <si>
    <t>规定时间内完成社会工作人才培训</t>
  </si>
  <si>
    <t>=</t>
  </si>
  <si>
    <t>2025年11月30日</t>
  </si>
  <si>
    <t>年-月-日</t>
  </si>
  <si>
    <t>反映培训时限</t>
  </si>
  <si>
    <t>培训完成及时率</t>
  </si>
  <si>
    <t>%</t>
  </si>
  <si>
    <t>反映培训完成及时率</t>
  </si>
  <si>
    <t>效益指标</t>
  </si>
  <si>
    <t>社会效益</t>
  </si>
  <si>
    <t>提高公众参与志愿服务的意识</t>
  </si>
  <si>
    <t>2000</t>
  </si>
  <si>
    <t>人次</t>
  </si>
  <si>
    <t>反映开展志愿服务宣传的成效</t>
  </si>
  <si>
    <t>提高公众对社会工作专业和职业的知晓率</t>
  </si>
  <si>
    <t>70</t>
  </si>
  <si>
    <t>反映提高社会工作知晓率的成效</t>
  </si>
  <si>
    <t>满意度指标</t>
  </si>
  <si>
    <t>服务对象满意度</t>
  </si>
  <si>
    <t>社会工作人才满意度</t>
  </si>
  <si>
    <t>90</t>
  </si>
  <si>
    <t>反映培训者对培训的满意度</t>
  </si>
  <si>
    <t>群众对全州志愿服务的满意度</t>
  </si>
  <si>
    <t>反映群众对开展志愿活动的满意度</t>
  </si>
  <si>
    <t>完成 至少5 个村（社区）党群服务中心的空间布局调整与设备更新，提高服务效率、拓展服务内容，提升群众满意度。</t>
  </si>
  <si>
    <t>改造村（社区）数量</t>
  </si>
  <si>
    <t>反映实际进行党群服务中心改造提升的村（社区）的个数</t>
  </si>
  <si>
    <t>质量指标</t>
  </si>
  <si>
    <t>设施设备验收合格率</t>
  </si>
  <si>
    <t>95</t>
  </si>
  <si>
    <t>反映改造后设施设备符合质量标准比例</t>
  </si>
  <si>
    <t>项目按时完工率</t>
  </si>
  <si>
    <t>按预定时间节点完成改造提升的村（社区）比例</t>
  </si>
  <si>
    <t>可持续影响</t>
  </si>
  <si>
    <t>设施设备可持续使用率</t>
  </si>
  <si>
    <t>改造后的设施设备在后续使用中的可持续性比例</t>
  </si>
  <si>
    <t>服务群众满意度</t>
  </si>
  <si>
    <t>群众对党群服务中心服务的满意度</t>
  </si>
  <si>
    <t>完成基层治理相关工作。包括按计划开展 4 次调研，为基层治理和基层政权建设获取信息；统筹 18万元工作经费用于乡镇、村（社区），推动基层民主政治建设、解决一些在基层治理中的实际问题。通过组织培训提升基层工作人员能力，打造5个基层治理试点，提高基层治理问题解决率，持续提升基层社会管理与服务水平，增强基层群众的满意度和幸福感。</t>
  </si>
  <si>
    <t>调研次数</t>
  </si>
  <si>
    <t>次</t>
  </si>
  <si>
    <t>州委社会工作部开展基层治理调研活动的次数</t>
  </si>
  <si>
    <t>覆盖乡镇数量</t>
  </si>
  <si>
    <t>获得乡镇基层治理工作经费的乡镇数量</t>
  </si>
  <si>
    <t>差旅费合规率</t>
  </si>
  <si>
    <t>调研差旅费符合相关财务规定的比例</t>
  </si>
  <si>
    <t>基层治理问题解决率</t>
  </si>
  <si>
    <t>80</t>
  </si>
  <si>
    <t>通过工作经费投入解决基层治理实际问题的比例</t>
  </si>
  <si>
    <t>基层对工作经费满意度</t>
  </si>
  <si>
    <t>乡镇、村（社区）对基层治理工作经费安排和使用效果的满意度</t>
  </si>
  <si>
    <t>州委社会工作部将进一步规范和推动我州志愿服务事业发展，理顺工作机制，2025年开展一次志愿服务周活动，组织不少于3次的全州性、示范性志愿服务活动，每年培育1个志愿服务项目，预算20万元，确保全州志愿者人数逐年上升，并开展一系列宣传活动，打造浓厚的志愿服务氛围。</t>
  </si>
  <si>
    <t>每年培育志愿服务项目数量</t>
  </si>
  <si>
    <t>反映培育志愿服务项目数量</t>
  </si>
  <si>
    <t>培育志愿服务组织正常运转</t>
  </si>
  <si>
    <t>反映培育志愿服务服务数量</t>
  </si>
  <si>
    <t>出台激励政策，落实鼓励志愿服务项目</t>
  </si>
  <si>
    <t>1.00</t>
  </si>
  <si>
    <t>反映激励政策落实情况</t>
  </si>
  <si>
    <t>提高市民参与志愿服务的意识</t>
  </si>
  <si>
    <t>反映开展活动的成效</t>
  </si>
  <si>
    <t>州内志愿服务组织认可社会工作部工作</t>
  </si>
  <si>
    <t>反映志愿服务项目、组织培育成效</t>
  </si>
  <si>
    <t>上级主管部门满意度</t>
  </si>
  <si>
    <t>反映群众部门对开展志愿活动的满意度</t>
  </si>
  <si>
    <t>提升“两新”组织党建覆盖质量，健全完善行业部门齐抓共管的制度机制，突出抓好全州和行业协会商会等关键行业领域党建工作，推进直接管理党组织党建各项工作落实。压紧压实各级网信、工信、交通、商务、文旅、民政、市场监管等部门“管行业就要管党建”责任，持续抓好各项党建工作重点任务落实。探索加强快递物流、电商平台等新兴业态党建工作，及时有效把党的工作做到快递员、外卖配送员、网约车司机、货车司机、网络主播等新就业群体中。认真践行“三法三化”要求，坚持典型引路、示范带动，实施“龙头”示范带动工程，着力构建亲清政商关系，促进两新组织健康发展。</t>
  </si>
  <si>
    <t>“两新”报刊征订数量</t>
  </si>
  <si>
    <t>67</t>
  </si>
  <si>
    <t>份</t>
  </si>
  <si>
    <t>反映“两新”报刊征订数量</t>
  </si>
  <si>
    <t>开展“两新”工委活动次数</t>
  </si>
  <si>
    <t>完成开展“两新”工委活动1次</t>
  </si>
  <si>
    <t>全省非公有制经济组织党组织覆盖率</t>
  </si>
  <si>
    <t>反映全省非公有制经济组织党组织覆盖率</t>
  </si>
  <si>
    <t>部门运转</t>
  </si>
  <si>
    <t>正常运转</t>
  </si>
  <si>
    <t>是/否</t>
  </si>
  <si>
    <t>定性指标</t>
  </si>
  <si>
    <t>反映部门（单位）正常运转情况。</t>
  </si>
  <si>
    <t>党员群众对各领域基层党建工作的满意率</t>
  </si>
  <si>
    <t>85</t>
  </si>
  <si>
    <t>反映社会公众对部门党员群众对各领域基层党建工作的满意程度。</t>
  </si>
  <si>
    <t>州委社会工作部2025年将开展:
1.按上级部署和我州实际需要开展多轮次专项人民建议征集活动。
2.根据工作需要对重点信访矛盾、群众急难愁盼问题进行指导处理。
3.完成安保聘请1人。
4.开展相关法律法规政策的宣传工作。</t>
  </si>
  <si>
    <t>专项人民建议征集活动</t>
  </si>
  <si>
    <t>反映开展专项人民建议征集活动的次数。</t>
  </si>
  <si>
    <t>到基层一线调研、指导工作次数</t>
  </si>
  <si>
    <t>反映到基层一线调研、指导工作次数</t>
  </si>
  <si>
    <t>聘请安保人员数量</t>
  </si>
  <si>
    <t>人</t>
  </si>
  <si>
    <t>反映完成聘请安保人员数量1人。</t>
  </si>
  <si>
    <t>专项人民建议征集参考性</t>
  </si>
  <si>
    <t>反映专项人民建议征集完成的质量</t>
  </si>
  <si>
    <t>按时参加是上级业务培训</t>
  </si>
  <si>
    <t>反映到基层一线调研、指导工作完成及时率</t>
  </si>
  <si>
    <t>及时指导协调处置重大信访案件</t>
  </si>
  <si>
    <t>第一时间</t>
  </si>
  <si>
    <t>反映指导协调处置重大信访案件的及时性</t>
  </si>
  <si>
    <t>提高群众参政议政意识</t>
  </si>
  <si>
    <t>反映群众参政议政的意识</t>
  </si>
  <si>
    <t>办公场所安全稳定率</t>
  </si>
  <si>
    <t>反映在指导协调处理重点信访矛盾、群众急难愁盼问题工作中保持办公场所安全稳定率</t>
  </si>
  <si>
    <t>群众对人民建议征集、信访工作方面的满意度</t>
  </si>
  <si>
    <t>反映社会公众对人民建议征集、信访工作方面的满意度的满意程度。</t>
  </si>
  <si>
    <t>预算06表</t>
  </si>
  <si>
    <t>2025年部门政府性基金预算支出预算表</t>
  </si>
  <si>
    <t>政府性基金预算支出</t>
  </si>
  <si>
    <t>备注：2025年部门政府性基金预算支出预算表为空表。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</si>
  <si>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</si>
  <si>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</si>
  <si>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</si>
  <si>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</si>
  <si>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</si>
  <si>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</si>
  <si>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</si>
  <si>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</si>
  <si>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</si>
  <si>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</si>
  <si>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</si>
  <si>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</si>
  <si>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车辆加油服务</t>
  </si>
  <si>
    <t>C23120302 车辆加油、添加燃料服务</t>
  </si>
  <si>
    <t>批</t>
  </si>
  <si>
    <t>车辆维修服务</t>
  </si>
  <si>
    <t>C23120301 车辆维修和保养服务</t>
  </si>
  <si>
    <t>车辆保险服务</t>
  </si>
  <si>
    <t>C1804010201 机动车保险服务</t>
  </si>
  <si>
    <t>复印纸采购</t>
  </si>
  <si>
    <t>A05040101 复印纸</t>
  </si>
  <si>
    <t>预算08表</t>
  </si>
  <si>
    <t>2025年部门政府购买服务预算表</t>
  </si>
  <si>
    <t>政府购买服务项目</t>
  </si>
  <si>
    <t>政府购买服务目录</t>
  </si>
  <si>
    <t>备注：2025年部门政府购买服务预算表为空表</t>
  </si>
  <si>
    <t>预算09-1表</t>
  </si>
  <si>
    <t>2025年对下转移支付预算表</t>
  </si>
  <si>
    <t>单位名称（项目）</t>
  </si>
  <si>
    <t>地区</t>
  </si>
  <si>
    <t>政府性基金</t>
  </si>
  <si>
    <t>香格里拉市</t>
  </si>
  <si>
    <t>维西县</t>
  </si>
  <si>
    <t>德钦县</t>
  </si>
  <si>
    <t>产业园区</t>
  </si>
  <si>
    <t>备注：2025年对下转移支付预算表为空表</t>
  </si>
  <si>
    <t>预算09-2表</t>
  </si>
  <si>
    <t>2025年对下转移支付绩效目标表</t>
  </si>
  <si>
    <t>备注：2025年对下转移支付绩效目标表为空表</t>
  </si>
  <si>
    <t>预算10表</t>
  </si>
  <si>
    <t>2025年新增资产配置表</t>
  </si>
  <si>
    <t>资产类别</t>
  </si>
  <si>
    <t>资产分类代码.名称</t>
  </si>
  <si>
    <t>资产名称</t>
  </si>
  <si>
    <t>计量单位</t>
  </si>
  <si>
    <t>财政部门批复数（元）</t>
  </si>
  <si>
    <t>单价</t>
  </si>
  <si>
    <t>金额</t>
  </si>
  <si>
    <t>7</t>
  </si>
  <si>
    <t>8</t>
  </si>
  <si>
    <t>备注：2025年新增资产配置表为空表</t>
  </si>
  <si>
    <t>预算11表</t>
  </si>
  <si>
    <t>2025年转移支付补助项目支出预算表</t>
  </si>
  <si>
    <t>上级补助</t>
  </si>
  <si>
    <t>备注：2025年转移支付补助项目支出预算表为空表</t>
  </si>
  <si>
    <t>预算12表</t>
  </si>
  <si>
    <t>2025年部门项目支出中期规划预算表</t>
  </si>
  <si>
    <t>项目级次</t>
  </si>
  <si>
    <t>2025年</t>
  </si>
  <si>
    <t>2026年</t>
  </si>
  <si>
    <t>2027年</t>
  </si>
  <si>
    <t/>
  </si>
  <si>
    <t>备注：2025年部门项目支出中期规划预算表为空表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</si>
</sst>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color theme="1"/>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2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1" applyNumberFormat="0" applyFill="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29" fillId="0" borderId="0" applyNumberFormat="0" applyFill="0" applyBorder="0" applyAlignment="0" applyProtection="0">
      <alignment vertical="center"/>
    </xf>
    <xf numFmtId="0" fontId="30" fillId="3" borderId="23" applyNumberFormat="0" applyAlignment="0" applyProtection="0">
      <alignment vertical="center"/>
    </xf>
    <xf numFmtId="0" fontId="31" fillId="4" borderId="24" applyNumberFormat="0" applyAlignment="0" applyProtection="0">
      <alignment vertical="center"/>
    </xf>
    <xf numFmtId="0" fontId="32" fillId="4" borderId="23" applyNumberFormat="0" applyAlignment="0" applyProtection="0">
      <alignment vertical="center"/>
    </xf>
    <xf numFmtId="0" fontId="33" fillId="5" borderId="25" applyNumberFormat="0" applyAlignment="0" applyProtection="0">
      <alignment vertical="center"/>
    </xf>
    <xf numFmtId="0" fontId="34" fillId="0" borderId="26" applyNumberFormat="0" applyFill="0" applyAlignment="0" applyProtection="0">
      <alignment vertical="center"/>
    </xf>
    <xf numFmtId="0" fontId="35" fillId="0" borderId="27"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15">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178" fontId="5" fillId="0" borderId="2" xfId="54" applyNumberFormat="1" applyFont="1" applyBorder="1">
      <alignment horizontal="right" vertical="center"/>
    </xf>
    <xf numFmtId="178" fontId="5" fillId="0" borderId="8" xfId="54" applyNumberFormat="1" applyFont="1" applyBorder="1">
      <alignment horizontal="right" vertical="center"/>
    </xf>
    <xf numFmtId="0" fontId="1" fillId="0" borderId="0" xfId="0" applyFont="1" applyBorder="1" applyAlignment="1">
      <alignment wrapText="1"/>
    </xf>
    <xf numFmtId="0" fontId="3" fillId="0" borderId="0" xfId="0" applyFont="1" applyBorder="1" applyAlignment="1" applyProtection="1">
      <alignment vertical="top" wrapText="1"/>
      <protection locked="0"/>
    </xf>
    <xf numFmtId="0" fontId="12"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4" fillId="0" borderId="0" xfId="0" applyFont="1" applyBorder="1" applyAlignment="1">
      <alignment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6" xfId="0" applyFont="1" applyFill="1" applyBorder="1" applyAlignment="1" applyProtection="1">
      <alignment horizontal="left" vertical="center" wrapText="1"/>
    </xf>
    <xf numFmtId="0" fontId="3" fillId="0" borderId="12" xfId="0" applyFont="1" applyBorder="1" applyAlignment="1">
      <alignment horizontal="right" vertical="center"/>
    </xf>
    <xf numFmtId="0" fontId="3" fillId="0" borderId="12" xfId="0" applyFont="1" applyFill="1" applyBorder="1" applyAlignment="1" applyProtection="1">
      <alignment horizontal="left" vertical="center" wrapText="1"/>
    </xf>
    <xf numFmtId="0" fontId="3" fillId="0" borderId="12" xfId="0" applyFont="1" applyFill="1" applyBorder="1" applyAlignment="1" applyProtection="1">
      <alignment horizontal="right" vertical="center"/>
    </xf>
    <xf numFmtId="4" fontId="3" fillId="0" borderId="12" xfId="0" applyNumberFormat="1" applyFont="1" applyFill="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14" fillId="0" borderId="7" xfId="0" applyFont="1" applyFill="1" applyBorder="1" applyAlignment="1" applyProtection="1">
      <alignment vertical="center"/>
    </xf>
    <xf numFmtId="0" fontId="5" fillId="0" borderId="7" xfId="0" applyFont="1" applyFill="1" applyBorder="1" applyAlignment="1" applyProtection="1">
      <alignment vertical="top"/>
      <protection locked="0"/>
    </xf>
    <xf numFmtId="0" fontId="14" fillId="0" borderId="15" xfId="0" applyFont="1" applyFill="1" applyBorder="1" applyAlignment="1" applyProtection="1">
      <alignment vertical="center"/>
    </xf>
    <xf numFmtId="0" fontId="14" fillId="0" borderId="16" xfId="0" applyFont="1" applyFill="1" applyBorder="1" applyAlignment="1" applyProtection="1">
      <alignment vertical="center"/>
    </xf>
    <xf numFmtId="0" fontId="5" fillId="0" borderId="16" xfId="0" applyFont="1" applyFill="1" applyBorder="1" applyAlignment="1" applyProtection="1">
      <alignment vertical="top"/>
      <protection locked="0"/>
    </xf>
    <xf numFmtId="0" fontId="14" fillId="0" borderId="17" xfId="0" applyFont="1" applyFill="1" applyBorder="1" applyAlignment="1" applyProtection="1">
      <alignment vertical="center"/>
    </xf>
    <xf numFmtId="0" fontId="14" fillId="0" borderId="8" xfId="0" applyFont="1" applyFill="1" applyBorder="1" applyAlignment="1" applyProtection="1">
      <alignment vertical="center"/>
    </xf>
    <xf numFmtId="0" fontId="5" fillId="0" borderId="8" xfId="0" applyFont="1" applyFill="1" applyBorder="1" applyAlignment="1" applyProtection="1">
      <alignment vertical="top"/>
      <protection locked="0"/>
    </xf>
    <xf numFmtId="0" fontId="0" fillId="0" borderId="16" xfId="0" applyFont="1" applyBorder="1"/>
    <xf numFmtId="0" fontId="0" fillId="0" borderId="8" xfId="0" applyFont="1" applyBorder="1"/>
    <xf numFmtId="0" fontId="0" fillId="0" borderId="0" xfId="0" applyFill="1" applyBorder="1" applyAlignment="1" applyProtection="1">
      <alignment vertical="center"/>
    </xf>
    <xf numFmtId="0" fontId="14" fillId="0" borderId="18" xfId="0" applyFont="1" applyFill="1" applyBorder="1" applyAlignment="1" applyProtection="1">
      <alignment vertical="center"/>
    </xf>
    <xf numFmtId="0" fontId="14" fillId="0" borderId="19" xfId="0" applyFont="1" applyFill="1" applyBorder="1" applyAlignment="1" applyProtection="1">
      <alignment vertical="center"/>
    </xf>
    <xf numFmtId="0" fontId="14" fillId="0" borderId="7" xfId="0" applyFont="1" applyFill="1" applyBorder="1" applyAlignment="1" applyProtection="1">
      <alignment vertical="center" wrapText="1"/>
    </xf>
    <xf numFmtId="0" fontId="5" fillId="0" borderId="0" xfId="0" applyFont="1" applyBorder="1" applyAlignment="1">
      <alignment horizontal="left" vertical="center"/>
    </xf>
    <xf numFmtId="0" fontId="5" fillId="0" borderId="7" xfId="0" applyFont="1" applyFill="1" applyBorder="1" applyAlignment="1" applyProtection="1">
      <alignment horizontal="center" vertical="center" wrapText="1"/>
      <protection locked="0"/>
    </xf>
    <xf numFmtId="49" fontId="5" fillId="0" borderId="7" xfId="53" applyNumberFormat="1" applyFont="1" applyBorder="1">
      <alignment horizontal="left" vertical="center" wrapText="1"/>
    </xf>
    <xf numFmtId="0" fontId="5" fillId="0" borderId="7"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top" wrapText="1"/>
      <protection locked="0"/>
    </xf>
    <xf numFmtId="49" fontId="5" fillId="0" borderId="7" xfId="53" applyNumberFormat="1" applyFont="1" applyBorder="1" applyAlignment="1">
      <alignment horizontal="center" vertical="center" wrapText="1"/>
    </xf>
    <xf numFmtId="0" fontId="5" fillId="0" borderId="16" xfId="0" applyFont="1" applyFill="1" applyBorder="1" applyAlignment="1" applyProtection="1">
      <alignment horizontal="center" vertical="top" wrapText="1"/>
      <protection locked="0"/>
    </xf>
    <xf numFmtId="0" fontId="5" fillId="0" borderId="16" xfId="0" applyFont="1" applyFill="1" applyBorder="1" applyAlignment="1" applyProtection="1">
      <alignment horizontal="left" vertical="top" wrapText="1"/>
      <protection locked="0"/>
    </xf>
    <xf numFmtId="0" fontId="5" fillId="0" borderId="18" xfId="0" applyFont="1" applyFill="1" applyBorder="1" applyAlignment="1" applyProtection="1">
      <alignment horizontal="left" vertical="top" wrapText="1"/>
      <protection locked="0"/>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6" fillId="0" borderId="7" xfId="0" applyFont="1" applyBorder="1" applyAlignment="1">
      <alignment horizontal="center"/>
    </xf>
    <xf numFmtId="0" fontId="5" fillId="0" borderId="7" xfId="0" applyFont="1" applyFill="1" applyBorder="1" applyAlignment="1" applyProtection="1">
      <alignment horizontal="left" vertical="center"/>
    </xf>
    <xf numFmtId="4" fontId="3" fillId="0" borderId="7" xfId="0" applyNumberFormat="1" applyFont="1" applyFill="1" applyBorder="1" applyAlignment="1" applyProtection="1">
      <alignment horizontal="right" vertical="center"/>
      <protection locked="0"/>
    </xf>
    <xf numFmtId="0" fontId="15" fillId="0" borderId="7" xfId="0" applyFont="1" applyBorder="1" applyAlignment="1">
      <alignment horizontal="center" vertical="center" wrapText="1"/>
    </xf>
    <xf numFmtId="0" fontId="1" fillId="0" borderId="0" xfId="0" applyFont="1" applyBorder="1" applyAlignment="1">
      <alignment horizontal="center" wrapText="1"/>
    </xf>
    <xf numFmtId="0" fontId="1" fillId="0" borderId="0" xfId="0" applyFont="1" applyBorder="1" applyAlignment="1">
      <alignment horizontal="right"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5" fillId="0" borderId="7" xfId="0" applyNumberFormat="1" applyFont="1" applyFill="1" applyBorder="1" applyAlignment="1" applyProtection="1">
      <alignment horizontal="right" vertical="center"/>
    </xf>
    <xf numFmtId="4" fontId="3" fillId="0" borderId="7" xfId="0" applyNumberFormat="1" applyFont="1" applyBorder="1" applyAlignment="1">
      <alignment horizontal="right" vertical="center"/>
    </xf>
    <xf numFmtId="4" fontId="5" fillId="0" borderId="2" xfId="0" applyNumberFormat="1" applyFont="1" applyFill="1" applyBorder="1" applyAlignment="1" applyProtection="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5" fillId="0" borderId="7" xfId="0" applyNumberFormat="1" applyFont="1" applyFill="1" applyBorder="1" applyAlignment="1" applyProtection="1">
      <alignment horizontal="right" vertical="center" wrapText="1"/>
    </xf>
    <xf numFmtId="0" fontId="3" fillId="0" borderId="7" xfId="0" applyFont="1" applyFill="1" applyBorder="1" applyAlignment="1" applyProtection="1">
      <alignment horizontal="left" vertical="center" wrapText="1" indent="1"/>
    </xf>
    <xf numFmtId="0" fontId="3" fillId="0" borderId="7" xfId="0" applyFont="1" applyFill="1" applyBorder="1" applyAlignment="1" applyProtection="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4" fontId="5" fillId="0" borderId="7" xfId="0" applyNumberFormat="1" applyFont="1" applyFill="1" applyBorder="1" applyAlignment="1" applyProtection="1">
      <alignment horizontal="right" vertical="center" wrapText="1"/>
      <protection locked="0"/>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3" fillId="0" borderId="7" xfId="0" applyNumberFormat="1" applyFont="1" applyFill="1" applyBorder="1" applyAlignment="1" applyProtection="1">
      <alignment vertical="center"/>
    </xf>
    <xf numFmtId="49" fontId="21" fillId="0" borderId="7" xfId="53" applyNumberFormat="1" applyFont="1" applyBorder="1">
      <alignment horizontal="left" vertical="center" wrapText="1"/>
    </xf>
    <xf numFmtId="4" fontId="21" fillId="0" borderId="7" xfId="0" applyNumberFormat="1" applyFont="1" applyFill="1" applyBorder="1" applyAlignment="1" applyProtection="1">
      <alignment vertical="center"/>
    </xf>
    <xf numFmtId="0" fontId="5" fillId="0" borderId="7" xfId="0" applyFont="1" applyBorder="1" applyAlignment="1">
      <alignment vertical="center"/>
    </xf>
    <xf numFmtId="0" fontId="21" fillId="0" borderId="7" xfId="0" applyFont="1" applyBorder="1" applyAlignment="1">
      <alignment horizontal="center" vertical="center"/>
    </xf>
    <xf numFmtId="4" fontId="21"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0" borderId="7" xfId="0" applyFont="1" applyFill="1" applyBorder="1" applyAlignment="1" applyProtection="1">
      <alignment vertical="center"/>
    </xf>
    <xf numFmtId="4" fontId="3" fillId="0" borderId="7" xfId="0" applyNumberFormat="1" applyFont="1" applyFill="1" applyBorder="1" applyAlignment="1" applyProtection="1">
      <alignment horizontal="right" vertical="center"/>
    </xf>
    <xf numFmtId="0" fontId="14" fillId="0" borderId="2"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4" fontId="3" fillId="0" borderId="12" xfId="0" applyNumberFormat="1" applyFont="1" applyFill="1" applyBorder="1" applyAlignment="1" applyProtection="1">
      <alignment vertical="center"/>
    </xf>
    <xf numFmtId="4" fontId="3" fillId="0" borderId="12" xfId="0" applyNumberFormat="1" applyFont="1" applyFill="1" applyBorder="1" applyAlignment="1" applyProtection="1">
      <alignment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4" fontId="21" fillId="0" borderId="7" xfId="0" applyNumberFormat="1" applyFont="1" applyBorder="1" applyAlignment="1" applyProtection="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tabSelected="1" workbookViewId="0">
      <pane ySplit="1" topLeftCell="A2" activePane="bottomLeft" state="frozen"/>
      <selection/>
      <selection pane="bottomLeft" activeCell="C20" sqref="C20"/>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3" t="s">
        <v>0</v>
      </c>
    </row>
    <row r="3" ht="36" customHeight="1" spans="1:4">
      <c r="A3" s="44" t="s">
        <v>1</v>
      </c>
      <c r="B3" s="206"/>
      <c r="C3" s="206"/>
      <c r="D3" s="206"/>
    </row>
    <row r="4" ht="21" customHeight="1" spans="1:4">
      <c r="A4" s="94" t="s">
        <v>2</v>
      </c>
      <c r="B4" s="164"/>
      <c r="C4" s="164"/>
      <c r="D4" s="102" t="s">
        <v>3</v>
      </c>
    </row>
    <row r="5" ht="19.5" customHeight="1" spans="1:4">
      <c r="A5" s="11" t="s">
        <v>4</v>
      </c>
      <c r="B5" s="13"/>
      <c r="C5" s="11" t="s">
        <v>5</v>
      </c>
      <c r="D5" s="13"/>
    </row>
    <row r="6" ht="19.5" customHeight="1" spans="1:4">
      <c r="A6" s="16" t="s">
        <v>6</v>
      </c>
      <c r="B6" s="16" t="s">
        <v>7</v>
      </c>
      <c r="C6" s="16" t="s">
        <v>8</v>
      </c>
      <c r="D6" s="16" t="s">
        <v>7</v>
      </c>
    </row>
    <row r="7" ht="19.5" customHeight="1" spans="1:4">
      <c r="A7" s="19"/>
      <c r="B7" s="19"/>
      <c r="C7" s="19"/>
      <c r="D7" s="19"/>
    </row>
    <row r="8" ht="25.4" customHeight="1" spans="1:4">
      <c r="A8" s="176" t="s">
        <v>9</v>
      </c>
      <c r="B8" s="149">
        <v>4267573.71</v>
      </c>
      <c r="C8" s="127" t="s">
        <v>10</v>
      </c>
      <c r="D8" s="149">
        <v>3549567.28</v>
      </c>
    </row>
    <row r="9" ht="25.4" customHeight="1" spans="1:4">
      <c r="A9" s="176" t="s">
        <v>11</v>
      </c>
      <c r="B9" s="149"/>
      <c r="C9" s="127" t="s">
        <v>12</v>
      </c>
      <c r="D9" s="149">
        <v>284690.24</v>
      </c>
    </row>
    <row r="10" ht="25.4" customHeight="1" spans="1:4">
      <c r="A10" s="176" t="s">
        <v>13</v>
      </c>
      <c r="B10" s="149"/>
      <c r="C10" s="127" t="s">
        <v>14</v>
      </c>
      <c r="D10" s="149">
        <v>206586.99</v>
      </c>
    </row>
    <row r="11" ht="25.4" customHeight="1" spans="1:4">
      <c r="A11" s="176" t="s">
        <v>15</v>
      </c>
      <c r="B11" s="93"/>
      <c r="C11" s="127" t="s">
        <v>16</v>
      </c>
      <c r="D11" s="149">
        <v>226729.2</v>
      </c>
    </row>
    <row r="12" ht="25.4" customHeight="1" spans="1:4">
      <c r="A12" s="176" t="s">
        <v>17</v>
      </c>
      <c r="B12" s="149"/>
      <c r="C12" s="127"/>
      <c r="D12" s="149"/>
    </row>
    <row r="13" ht="25.4" customHeight="1" spans="1:4">
      <c r="A13" s="176" t="s">
        <v>18</v>
      </c>
      <c r="B13" s="93"/>
      <c r="C13" s="127"/>
      <c r="D13" s="149"/>
    </row>
    <row r="14" ht="25.4" customHeight="1" spans="1:4">
      <c r="A14" s="176" t="s">
        <v>19</v>
      </c>
      <c r="B14" s="93"/>
      <c r="C14" s="127"/>
      <c r="D14" s="149"/>
    </row>
    <row r="15" ht="25.4" customHeight="1" spans="1:4">
      <c r="A15" s="176" t="s">
        <v>20</v>
      </c>
      <c r="B15" s="93"/>
      <c r="C15" s="127"/>
      <c r="D15" s="149"/>
    </row>
    <row r="16" ht="25.4" customHeight="1" spans="1:4">
      <c r="A16" s="207" t="s">
        <v>21</v>
      </c>
      <c r="B16" s="93"/>
      <c r="C16" s="127"/>
      <c r="D16" s="149"/>
    </row>
    <row r="17" ht="25.4" customHeight="1" spans="1:4">
      <c r="A17" s="207" t="s">
        <v>22</v>
      </c>
      <c r="B17" s="149"/>
      <c r="C17" s="127"/>
      <c r="D17" s="149"/>
    </row>
    <row r="18" ht="25.4" customHeight="1" spans="1:4">
      <c r="A18" s="208" t="s">
        <v>23</v>
      </c>
      <c r="B18" s="172">
        <v>4267573.71</v>
      </c>
      <c r="C18" s="171" t="s">
        <v>24</v>
      </c>
      <c r="D18" s="172">
        <v>4267573.71</v>
      </c>
    </row>
    <row r="19" ht="25.4" customHeight="1" spans="1:4">
      <c r="A19" s="209" t="s">
        <v>25</v>
      </c>
      <c r="B19" s="172"/>
      <c r="C19" s="210" t="s">
        <v>26</v>
      </c>
      <c r="D19" s="211"/>
    </row>
    <row r="20" ht="25.4" customHeight="1" spans="1:4">
      <c r="A20" s="212" t="s">
        <v>27</v>
      </c>
      <c r="B20" s="149"/>
      <c r="C20" s="174" t="s">
        <v>27</v>
      </c>
      <c r="D20" s="93"/>
    </row>
    <row r="21" ht="25.4" customHeight="1" spans="1:4">
      <c r="A21" s="212" t="s">
        <v>28</v>
      </c>
      <c r="B21" s="149"/>
      <c r="C21" s="174" t="s">
        <v>29</v>
      </c>
      <c r="D21" s="93"/>
    </row>
    <row r="22" ht="25.4" customHeight="1" spans="1:4">
      <c r="A22" s="213" t="s">
        <v>30</v>
      </c>
      <c r="B22" s="172">
        <v>4267573.71</v>
      </c>
      <c r="C22" s="171" t="s">
        <v>31</v>
      </c>
      <c r="D22" s="214">
        <v>4267573.71</v>
      </c>
    </row>
  </sheetData>
  <mergeCells count="8">
    <mergeCell ref="A3:D3"/>
    <mergeCell ref="A4:B4"/>
    <mergeCell ref="A5:B5"/>
    <mergeCell ref="C5:D5"/>
    <mergeCell ref="A6:A7"/>
    <mergeCell ref="B6:B7"/>
    <mergeCell ref="C6:C7"/>
    <mergeCell ref="D6:D7"/>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B16" sqref="B16"/>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4" t="s">
        <v>360</v>
      </c>
    </row>
    <row r="3" ht="28.5" customHeight="1" spans="1:6">
      <c r="A3" s="27" t="s">
        <v>361</v>
      </c>
      <c r="B3" s="27"/>
      <c r="C3" s="27"/>
      <c r="D3" s="27"/>
      <c r="E3" s="27"/>
      <c r="F3" s="27"/>
    </row>
    <row r="4" ht="15" customHeight="1" spans="1:6">
      <c r="A4" s="104" t="s">
        <v>2</v>
      </c>
      <c r="B4" s="104"/>
      <c r="C4" s="105"/>
      <c r="D4" s="69"/>
      <c r="E4" s="69"/>
      <c r="F4" s="106" t="s">
        <v>3</v>
      </c>
    </row>
    <row r="5" ht="18.75" customHeight="1" spans="1:6">
      <c r="A5" s="15" t="s">
        <v>134</v>
      </c>
      <c r="B5" s="15" t="s">
        <v>53</v>
      </c>
      <c r="C5" s="10" t="s">
        <v>54</v>
      </c>
      <c r="D5" s="16" t="s">
        <v>362</v>
      </c>
      <c r="E5" s="60"/>
      <c r="F5" s="60"/>
    </row>
    <row r="6" ht="30" customHeight="1" spans="1:6">
      <c r="A6" s="19"/>
      <c r="B6" s="19"/>
      <c r="C6" s="19"/>
      <c r="D6" s="16" t="s">
        <v>36</v>
      </c>
      <c r="E6" s="60" t="s">
        <v>62</v>
      </c>
      <c r="F6" s="60" t="s">
        <v>63</v>
      </c>
    </row>
    <row r="7" ht="16.5" customHeight="1" spans="1:6">
      <c r="A7" s="60">
        <v>1</v>
      </c>
      <c r="B7" s="60">
        <v>2</v>
      </c>
      <c r="C7" s="60">
        <v>3</v>
      </c>
      <c r="D7" s="60">
        <v>4</v>
      </c>
      <c r="E7" s="60">
        <v>5</v>
      </c>
      <c r="F7" s="60">
        <v>6</v>
      </c>
    </row>
    <row r="8" ht="20.25" customHeight="1" spans="1:6">
      <c r="A8" s="29"/>
      <c r="B8" s="29"/>
      <c r="C8" s="29"/>
      <c r="D8" s="23"/>
      <c r="E8" s="23"/>
      <c r="F8" s="23"/>
    </row>
    <row r="9" ht="17.25" customHeight="1" spans="1:6">
      <c r="A9" s="107" t="s">
        <v>88</v>
      </c>
      <c r="B9" s="108"/>
      <c r="C9" s="108" t="s">
        <v>88</v>
      </c>
      <c r="D9" s="23"/>
      <c r="E9" s="23"/>
      <c r="F9" s="23"/>
    </row>
    <row r="10" customHeight="1" spans="1:1">
      <c r="A10" t="s">
        <v>363</v>
      </c>
    </row>
  </sheetData>
  <mergeCells count="7">
    <mergeCell ref="A3:F3"/>
    <mergeCell ref="A4:B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pane ySplit="1" topLeftCell="A2" activePane="bottomLeft" state="frozen"/>
      <selection/>
      <selection pane="bottomLeft" activeCell="F17" sqref="F17"/>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3"/>
      <c r="P2" s="53"/>
      <c r="Q2" s="102" t="s">
        <v>364</v>
      </c>
    </row>
    <row r="3" ht="27.75" customHeight="1" spans="1:17">
      <c r="A3" s="65" t="s">
        <v>365</v>
      </c>
      <c r="B3" s="27"/>
      <c r="C3" s="27"/>
      <c r="D3" s="27"/>
      <c r="E3" s="27"/>
      <c r="F3" s="27"/>
      <c r="G3" s="27"/>
      <c r="H3" s="27"/>
      <c r="I3" s="27"/>
      <c r="J3" s="27"/>
      <c r="K3" s="45"/>
      <c r="L3" s="27"/>
      <c r="M3" s="27"/>
      <c r="N3" s="27"/>
      <c r="O3" s="45"/>
      <c r="P3" s="45"/>
      <c r="Q3" s="27"/>
    </row>
    <row r="4" ht="18.75" customHeight="1" spans="1:17">
      <c r="A4" s="94" t="s">
        <v>2</v>
      </c>
      <c r="B4" s="7"/>
      <c r="C4" s="7"/>
      <c r="D4" s="7"/>
      <c r="E4" s="7"/>
      <c r="F4" s="7"/>
      <c r="G4" s="7"/>
      <c r="H4" s="7"/>
      <c r="I4" s="7"/>
      <c r="J4" s="7"/>
      <c r="O4" s="57"/>
      <c r="P4" s="57"/>
      <c r="Q4" s="103" t="s">
        <v>125</v>
      </c>
    </row>
    <row r="5" ht="15.75" customHeight="1" spans="1:17">
      <c r="A5" s="10" t="s">
        <v>366</v>
      </c>
      <c r="B5" s="70" t="s">
        <v>367</v>
      </c>
      <c r="C5" s="70" t="s">
        <v>368</v>
      </c>
      <c r="D5" s="70" t="s">
        <v>369</v>
      </c>
      <c r="E5" s="70" t="s">
        <v>370</v>
      </c>
      <c r="F5" s="70" t="s">
        <v>371</v>
      </c>
      <c r="G5" s="71" t="s">
        <v>141</v>
      </c>
      <c r="H5" s="71"/>
      <c r="I5" s="71"/>
      <c r="J5" s="71"/>
      <c r="K5" s="72"/>
      <c r="L5" s="71"/>
      <c r="M5" s="71"/>
      <c r="N5" s="71"/>
      <c r="O5" s="87"/>
      <c r="P5" s="72"/>
      <c r="Q5" s="88"/>
    </row>
    <row r="6" ht="17.25" customHeight="1" spans="1:17">
      <c r="A6" s="15"/>
      <c r="B6" s="73"/>
      <c r="C6" s="73"/>
      <c r="D6" s="73"/>
      <c r="E6" s="73"/>
      <c r="F6" s="73"/>
      <c r="G6" s="73" t="s">
        <v>36</v>
      </c>
      <c r="H6" s="73" t="s">
        <v>39</v>
      </c>
      <c r="I6" s="73" t="s">
        <v>372</v>
      </c>
      <c r="J6" s="73" t="s">
        <v>373</v>
      </c>
      <c r="K6" s="74" t="s">
        <v>374</v>
      </c>
      <c r="L6" s="89" t="s">
        <v>375</v>
      </c>
      <c r="M6" s="89"/>
      <c r="N6" s="89"/>
      <c r="O6" s="90"/>
      <c r="P6" s="91"/>
      <c r="Q6" s="75"/>
    </row>
    <row r="7" ht="54" customHeight="1" spans="1:17">
      <c r="A7" s="18"/>
      <c r="B7" s="75"/>
      <c r="C7" s="75"/>
      <c r="D7" s="75"/>
      <c r="E7" s="75"/>
      <c r="F7" s="75"/>
      <c r="G7" s="75"/>
      <c r="H7" s="75" t="s">
        <v>38</v>
      </c>
      <c r="I7" s="75"/>
      <c r="J7" s="75"/>
      <c r="K7" s="76"/>
      <c r="L7" s="75" t="s">
        <v>38</v>
      </c>
      <c r="M7" s="75" t="s">
        <v>49</v>
      </c>
      <c r="N7" s="75" t="s">
        <v>148</v>
      </c>
      <c r="O7" s="92" t="s">
        <v>45</v>
      </c>
      <c r="P7" s="76" t="s">
        <v>46</v>
      </c>
      <c r="Q7" s="75" t="s">
        <v>47</v>
      </c>
    </row>
    <row r="8" ht="15" customHeight="1" spans="1:17">
      <c r="A8" s="19">
        <v>1</v>
      </c>
      <c r="B8" s="95">
        <v>2</v>
      </c>
      <c r="C8" s="95">
        <v>3</v>
      </c>
      <c r="D8" s="95">
        <v>4</v>
      </c>
      <c r="E8" s="95">
        <v>5</v>
      </c>
      <c r="F8" s="95">
        <v>6</v>
      </c>
      <c r="G8" s="96">
        <v>7</v>
      </c>
      <c r="H8" s="96">
        <v>8</v>
      </c>
      <c r="I8" s="96">
        <v>9</v>
      </c>
      <c r="J8" s="96">
        <v>10</v>
      </c>
      <c r="K8" s="96">
        <v>11</v>
      </c>
      <c r="L8" s="96">
        <v>12</v>
      </c>
      <c r="M8" s="96">
        <v>13</v>
      </c>
      <c r="N8" s="96">
        <v>14</v>
      </c>
      <c r="O8" s="96">
        <v>15</v>
      </c>
      <c r="P8" s="96">
        <v>16</v>
      </c>
      <c r="Q8" s="96">
        <v>17</v>
      </c>
    </row>
    <row r="9" ht="21" customHeight="1" spans="1:17">
      <c r="A9" s="97" t="s">
        <v>50</v>
      </c>
      <c r="B9" s="78"/>
      <c r="C9" s="78"/>
      <c r="D9" s="78"/>
      <c r="E9" s="98"/>
      <c r="F9" s="23"/>
      <c r="G9" s="23"/>
      <c r="H9" s="23"/>
      <c r="I9" s="23"/>
      <c r="J9" s="23"/>
      <c r="K9" s="23"/>
      <c r="L9" s="23"/>
      <c r="M9" s="23"/>
      <c r="N9" s="23"/>
      <c r="O9" s="23"/>
      <c r="P9" s="23"/>
      <c r="Q9" s="23"/>
    </row>
    <row r="10" ht="21" customHeight="1" spans="1:17">
      <c r="A10" s="97" t="str">
        <f t="shared" ref="A10:A12" si="0">"    "&amp;"公务用车运行维护费"</f>
        <v>    公务用车运行维护费</v>
      </c>
      <c r="B10" s="99" t="s">
        <v>376</v>
      </c>
      <c r="C10" s="99" t="s">
        <v>377</v>
      </c>
      <c r="D10" s="99" t="s">
        <v>378</v>
      </c>
      <c r="E10" s="100">
        <v>1</v>
      </c>
      <c r="F10" s="101"/>
      <c r="G10" s="101">
        <v>11000</v>
      </c>
      <c r="H10" s="101">
        <v>11000</v>
      </c>
      <c r="I10" s="23"/>
      <c r="J10" s="23"/>
      <c r="K10" s="23"/>
      <c r="L10" s="23"/>
      <c r="M10" s="23"/>
      <c r="N10" s="23"/>
      <c r="O10" s="23"/>
      <c r="P10" s="23"/>
      <c r="Q10" s="23"/>
    </row>
    <row r="11" ht="21" customHeight="1" spans="1:17">
      <c r="A11" s="97" t="str">
        <f t="shared" si="0"/>
        <v>    公务用车运行维护费</v>
      </c>
      <c r="B11" s="99" t="s">
        <v>379</v>
      </c>
      <c r="C11" s="99" t="s">
        <v>380</v>
      </c>
      <c r="D11" s="99" t="s">
        <v>378</v>
      </c>
      <c r="E11" s="100">
        <v>1</v>
      </c>
      <c r="F11" s="101">
        <v>5000</v>
      </c>
      <c r="G11" s="101">
        <v>5000</v>
      </c>
      <c r="H11" s="101">
        <v>5000</v>
      </c>
      <c r="I11" s="23"/>
      <c r="J11" s="23"/>
      <c r="K11" s="23"/>
      <c r="L11" s="23"/>
      <c r="M11" s="23"/>
      <c r="N11" s="23"/>
      <c r="O11" s="23"/>
      <c r="P11" s="23"/>
      <c r="Q11" s="23"/>
    </row>
    <row r="12" ht="21" customHeight="1" spans="1:17">
      <c r="A12" s="97" t="str">
        <f t="shared" si="0"/>
        <v>    公务用车运行维护费</v>
      </c>
      <c r="B12" s="99" t="s">
        <v>381</v>
      </c>
      <c r="C12" s="99" t="s">
        <v>382</v>
      </c>
      <c r="D12" s="99" t="s">
        <v>254</v>
      </c>
      <c r="E12" s="100">
        <v>1</v>
      </c>
      <c r="F12" s="101"/>
      <c r="G12" s="101">
        <v>7000</v>
      </c>
      <c r="H12" s="101">
        <v>7000</v>
      </c>
      <c r="I12" s="23"/>
      <c r="J12" s="23"/>
      <c r="K12" s="23"/>
      <c r="L12" s="23"/>
      <c r="M12" s="23"/>
      <c r="N12" s="23"/>
      <c r="O12" s="23"/>
      <c r="P12" s="23"/>
      <c r="Q12" s="23"/>
    </row>
    <row r="13" ht="21" customHeight="1" spans="1:17">
      <c r="A13" s="97" t="str">
        <f>"    "&amp;"一般公用经费"</f>
        <v>    一般公用经费</v>
      </c>
      <c r="B13" s="99" t="s">
        <v>383</v>
      </c>
      <c r="C13" s="99" t="s">
        <v>384</v>
      </c>
      <c r="D13" s="99" t="s">
        <v>378</v>
      </c>
      <c r="E13" s="100">
        <v>1</v>
      </c>
      <c r="F13" s="101">
        <v>5000</v>
      </c>
      <c r="G13" s="101">
        <v>5000</v>
      </c>
      <c r="H13" s="101">
        <v>5000</v>
      </c>
      <c r="I13" s="23"/>
      <c r="J13" s="23"/>
      <c r="K13" s="23"/>
      <c r="L13" s="23"/>
      <c r="M13" s="23"/>
      <c r="N13" s="23"/>
      <c r="O13" s="23"/>
      <c r="P13" s="23"/>
      <c r="Q13" s="23"/>
    </row>
    <row r="14" ht="21" customHeight="1" spans="1:17">
      <c r="A14" s="80" t="s">
        <v>88</v>
      </c>
      <c r="B14" s="81"/>
      <c r="C14" s="81"/>
      <c r="D14" s="81"/>
      <c r="E14" s="98"/>
      <c r="F14" s="101">
        <v>10000</v>
      </c>
      <c r="G14" s="101">
        <v>28000</v>
      </c>
      <c r="H14" s="101">
        <v>28000</v>
      </c>
      <c r="I14" s="23"/>
      <c r="J14" s="23"/>
      <c r="K14" s="23"/>
      <c r="L14" s="23"/>
      <c r="M14" s="23"/>
      <c r="N14" s="23"/>
      <c r="O14" s="23"/>
      <c r="P14" s="23"/>
      <c r="Q14" s="23"/>
    </row>
  </sheetData>
  <mergeCells count="16">
    <mergeCell ref="A3:Q3"/>
    <mergeCell ref="A4:F4"/>
    <mergeCell ref="G5:Q5"/>
    <mergeCell ref="L6:Q6"/>
    <mergeCell ref="A14:E14"/>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C19" sqref="C19"/>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3"/>
      <c r="B2" s="63"/>
      <c r="C2" s="63"/>
      <c r="D2" s="63"/>
      <c r="E2" s="63"/>
      <c r="F2" s="63"/>
      <c r="G2" s="63"/>
      <c r="H2" s="64"/>
      <c r="I2" s="63"/>
      <c r="J2" s="63"/>
      <c r="K2" s="63"/>
      <c r="L2" s="53"/>
      <c r="M2" s="83"/>
      <c r="N2" s="84" t="s">
        <v>385</v>
      </c>
    </row>
    <row r="3" ht="27.75" customHeight="1" spans="1:14">
      <c r="A3" s="65" t="s">
        <v>386</v>
      </c>
      <c r="B3" s="66"/>
      <c r="C3" s="66"/>
      <c r="D3" s="66"/>
      <c r="E3" s="66"/>
      <c r="F3" s="66"/>
      <c r="G3" s="66"/>
      <c r="H3" s="67"/>
      <c r="I3" s="66"/>
      <c r="J3" s="66"/>
      <c r="K3" s="66"/>
      <c r="L3" s="45"/>
      <c r="M3" s="67"/>
      <c r="N3" s="66"/>
    </row>
    <row r="4" ht="18.75" customHeight="1" spans="1:14">
      <c r="A4" s="68" t="s">
        <v>2</v>
      </c>
      <c r="B4" s="69"/>
      <c r="C4" s="69"/>
      <c r="D4" s="69"/>
      <c r="E4" s="69"/>
      <c r="F4" s="69"/>
      <c r="G4" s="69"/>
      <c r="H4" s="64"/>
      <c r="I4" s="63"/>
      <c r="J4" s="63"/>
      <c r="K4" s="63"/>
      <c r="L4" s="57"/>
      <c r="M4" s="85"/>
      <c r="N4" s="86" t="s">
        <v>125</v>
      </c>
    </row>
    <row r="5" ht="15.75" customHeight="1" spans="1:14">
      <c r="A5" s="10" t="s">
        <v>366</v>
      </c>
      <c r="B5" s="70" t="s">
        <v>387</v>
      </c>
      <c r="C5" s="70" t="s">
        <v>388</v>
      </c>
      <c r="D5" s="71" t="s">
        <v>141</v>
      </c>
      <c r="E5" s="71"/>
      <c r="F5" s="71"/>
      <c r="G5" s="71"/>
      <c r="H5" s="72"/>
      <c r="I5" s="71"/>
      <c r="J5" s="71"/>
      <c r="K5" s="71"/>
      <c r="L5" s="87"/>
      <c r="M5" s="72"/>
      <c r="N5" s="88"/>
    </row>
    <row r="6" ht="17.25" customHeight="1" spans="1:14">
      <c r="A6" s="15"/>
      <c r="B6" s="73"/>
      <c r="C6" s="73"/>
      <c r="D6" s="73" t="s">
        <v>36</v>
      </c>
      <c r="E6" s="73" t="s">
        <v>39</v>
      </c>
      <c r="F6" s="73" t="s">
        <v>372</v>
      </c>
      <c r="G6" s="73" t="s">
        <v>373</v>
      </c>
      <c r="H6" s="74" t="s">
        <v>374</v>
      </c>
      <c r="I6" s="89" t="s">
        <v>375</v>
      </c>
      <c r="J6" s="89"/>
      <c r="K6" s="89"/>
      <c r="L6" s="90"/>
      <c r="M6" s="91"/>
      <c r="N6" s="75"/>
    </row>
    <row r="7" ht="54" customHeight="1" spans="1:14">
      <c r="A7" s="18"/>
      <c r="B7" s="75"/>
      <c r="C7" s="75"/>
      <c r="D7" s="75"/>
      <c r="E7" s="75"/>
      <c r="F7" s="75"/>
      <c r="G7" s="75"/>
      <c r="H7" s="76"/>
      <c r="I7" s="75" t="s">
        <v>38</v>
      </c>
      <c r="J7" s="75" t="s">
        <v>49</v>
      </c>
      <c r="K7" s="75" t="s">
        <v>148</v>
      </c>
      <c r="L7" s="92" t="s">
        <v>45</v>
      </c>
      <c r="M7" s="76" t="s">
        <v>46</v>
      </c>
      <c r="N7" s="75" t="s">
        <v>47</v>
      </c>
    </row>
    <row r="8" ht="15" customHeight="1" spans="1:14">
      <c r="A8" s="18">
        <v>1</v>
      </c>
      <c r="B8" s="75">
        <v>2</v>
      </c>
      <c r="C8" s="75">
        <v>3</v>
      </c>
      <c r="D8" s="76">
        <v>4</v>
      </c>
      <c r="E8" s="76">
        <v>5</v>
      </c>
      <c r="F8" s="76">
        <v>6</v>
      </c>
      <c r="G8" s="76">
        <v>7</v>
      </c>
      <c r="H8" s="76">
        <v>8</v>
      </c>
      <c r="I8" s="76">
        <v>9</v>
      </c>
      <c r="J8" s="76">
        <v>10</v>
      </c>
      <c r="K8" s="76">
        <v>11</v>
      </c>
      <c r="L8" s="76">
        <v>12</v>
      </c>
      <c r="M8" s="76">
        <v>13</v>
      </c>
      <c r="N8" s="76">
        <v>14</v>
      </c>
    </row>
    <row r="9" ht="21" customHeight="1" spans="1:14">
      <c r="A9" s="77"/>
      <c r="B9" s="78"/>
      <c r="C9" s="78"/>
      <c r="D9" s="79"/>
      <c r="E9" s="79"/>
      <c r="F9" s="79"/>
      <c r="G9" s="79"/>
      <c r="H9" s="79"/>
      <c r="I9" s="79"/>
      <c r="J9" s="79"/>
      <c r="K9" s="79"/>
      <c r="L9" s="93"/>
      <c r="M9" s="79"/>
      <c r="N9" s="79"/>
    </row>
    <row r="10" ht="21" customHeight="1" spans="1:14">
      <c r="A10" s="77"/>
      <c r="B10" s="78"/>
      <c r="C10" s="78"/>
      <c r="D10" s="79"/>
      <c r="E10" s="79"/>
      <c r="F10" s="79"/>
      <c r="G10" s="79"/>
      <c r="H10" s="79"/>
      <c r="I10" s="79"/>
      <c r="J10" s="79"/>
      <c r="K10" s="79"/>
      <c r="L10" s="93"/>
      <c r="M10" s="79"/>
      <c r="N10" s="79"/>
    </row>
    <row r="11" ht="21" customHeight="1" spans="1:14">
      <c r="A11" s="80" t="s">
        <v>88</v>
      </c>
      <c r="B11" s="81"/>
      <c r="C11" s="82"/>
      <c r="D11" s="79"/>
      <c r="E11" s="79"/>
      <c r="F11" s="79"/>
      <c r="G11" s="79"/>
      <c r="H11" s="79"/>
      <c r="I11" s="79"/>
      <c r="J11" s="79"/>
      <c r="K11" s="79"/>
      <c r="L11" s="93"/>
      <c r="M11" s="79"/>
      <c r="N11" s="79"/>
    </row>
    <row r="12" customHeight="1" spans="1:1">
      <c r="A12" t="s">
        <v>389</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B17" sqref="B17"/>
    </sheetView>
  </sheetViews>
  <sheetFormatPr defaultColWidth="9.14166666666667" defaultRowHeight="14.25" customHeight="1" outlineLevelCol="7"/>
  <cols>
    <col min="1" max="1" width="42.025" customWidth="1"/>
    <col min="2" max="8" width="17.175" customWidth="1"/>
  </cols>
  <sheetData>
    <row r="1" customHeight="1" spans="1:8">
      <c r="A1" s="1"/>
      <c r="B1" s="1"/>
      <c r="C1" s="1"/>
      <c r="D1" s="1"/>
      <c r="E1" s="1"/>
      <c r="F1" s="1"/>
      <c r="G1" s="1"/>
      <c r="H1" s="1"/>
    </row>
    <row r="2" ht="13.5" customHeight="1" spans="4:8">
      <c r="D2" s="54"/>
      <c r="H2" s="53" t="s">
        <v>390</v>
      </c>
    </row>
    <row r="3" ht="27.75" customHeight="1" spans="1:8">
      <c r="A3" s="55" t="s">
        <v>391</v>
      </c>
      <c r="B3" s="55"/>
      <c r="C3" s="55"/>
      <c r="D3" s="55"/>
      <c r="E3" s="55"/>
      <c r="F3" s="55"/>
      <c r="G3" s="55"/>
      <c r="H3" s="55"/>
    </row>
    <row r="4" ht="18" customHeight="1" spans="1:8">
      <c r="A4" s="56" t="s">
        <v>2</v>
      </c>
      <c r="B4" s="56"/>
      <c r="C4" s="56"/>
      <c r="D4" s="56"/>
      <c r="E4" s="56"/>
      <c r="F4" s="56"/>
      <c r="G4" s="56"/>
      <c r="H4" s="57" t="s">
        <v>125</v>
      </c>
    </row>
    <row r="5" ht="19.5" customHeight="1" spans="1:8">
      <c r="A5" s="16" t="s">
        <v>392</v>
      </c>
      <c r="B5" s="11" t="s">
        <v>141</v>
      </c>
      <c r="C5" s="12"/>
      <c r="D5" s="12"/>
      <c r="E5" s="58" t="s">
        <v>393</v>
      </c>
      <c r="F5" s="58"/>
      <c r="G5" s="58"/>
      <c r="H5" s="58"/>
    </row>
    <row r="6" ht="40.5" customHeight="1" spans="1:8">
      <c r="A6" s="19"/>
      <c r="B6" s="28" t="s">
        <v>36</v>
      </c>
      <c r="C6" s="10" t="s">
        <v>39</v>
      </c>
      <c r="D6" s="59" t="s">
        <v>394</v>
      </c>
      <c r="E6" s="58" t="s">
        <v>395</v>
      </c>
      <c r="F6" s="58" t="s">
        <v>396</v>
      </c>
      <c r="G6" s="58" t="s">
        <v>397</v>
      </c>
      <c r="H6" s="58" t="s">
        <v>398</v>
      </c>
    </row>
    <row r="7" ht="19.5" customHeight="1" spans="1:8">
      <c r="A7" s="60">
        <v>1</v>
      </c>
      <c r="B7" s="60">
        <v>2</v>
      </c>
      <c r="C7" s="60">
        <v>3</v>
      </c>
      <c r="D7" s="11">
        <v>4</v>
      </c>
      <c r="E7" s="58">
        <v>5</v>
      </c>
      <c r="F7" s="58">
        <v>6</v>
      </c>
      <c r="G7" s="58">
        <v>7</v>
      </c>
      <c r="H7" s="58">
        <v>8</v>
      </c>
    </row>
    <row r="8" ht="28.4" customHeight="1" spans="1:8">
      <c r="A8" s="29"/>
      <c r="B8" s="23"/>
      <c r="C8" s="23"/>
      <c r="D8" s="61"/>
      <c r="E8" s="62"/>
      <c r="F8" s="62"/>
      <c r="G8" s="62"/>
      <c r="H8" s="62"/>
    </row>
    <row r="9" ht="29.9" customHeight="1" spans="1:8">
      <c r="A9" s="29"/>
      <c r="B9" s="23"/>
      <c r="C9" s="23"/>
      <c r="D9" s="61"/>
      <c r="E9" s="62"/>
      <c r="F9" s="62"/>
      <c r="G9" s="62"/>
      <c r="H9" s="62"/>
    </row>
    <row r="10" customHeight="1" spans="1:1">
      <c r="A10" t="s">
        <v>399</v>
      </c>
    </row>
  </sheetData>
  <mergeCells count="4">
    <mergeCell ref="A3:H3"/>
    <mergeCell ref="B5:D5"/>
    <mergeCell ref="E5:H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D35" sqref="D35"/>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3" t="s">
        <v>400</v>
      </c>
    </row>
    <row r="3" ht="28.5" customHeight="1" spans="1:10">
      <c r="A3" s="44" t="s">
        <v>401</v>
      </c>
      <c r="B3" s="27"/>
      <c r="C3" s="27"/>
      <c r="D3" s="27"/>
      <c r="E3" s="27"/>
      <c r="F3" s="45"/>
      <c r="G3" s="27"/>
      <c r="H3" s="45"/>
      <c r="I3" s="45"/>
      <c r="J3" s="27"/>
    </row>
    <row r="4" ht="17.25" customHeight="1" spans="1:1">
      <c r="A4" s="5" t="s">
        <v>2</v>
      </c>
    </row>
    <row r="5" ht="44.25" customHeight="1" spans="1:10">
      <c r="A5" s="46" t="s">
        <v>234</v>
      </c>
      <c r="B5" s="46" t="s">
        <v>235</v>
      </c>
      <c r="C5" s="46" t="s">
        <v>236</v>
      </c>
      <c r="D5" s="46" t="s">
        <v>237</v>
      </c>
      <c r="E5" s="46" t="s">
        <v>238</v>
      </c>
      <c r="F5" s="47" t="s">
        <v>239</v>
      </c>
      <c r="G5" s="46" t="s">
        <v>240</v>
      </c>
      <c r="H5" s="47" t="s">
        <v>241</v>
      </c>
      <c r="I5" s="47" t="s">
        <v>242</v>
      </c>
      <c r="J5" s="46" t="s">
        <v>243</v>
      </c>
    </row>
    <row r="6" ht="14.25" customHeight="1" spans="1:10">
      <c r="A6" s="46">
        <v>1</v>
      </c>
      <c r="B6" s="46">
        <v>2</v>
      </c>
      <c r="C6" s="46">
        <v>3</v>
      </c>
      <c r="D6" s="46">
        <v>4</v>
      </c>
      <c r="E6" s="46">
        <v>5</v>
      </c>
      <c r="F6" s="47">
        <v>6</v>
      </c>
      <c r="G6" s="46">
        <v>7</v>
      </c>
      <c r="H6" s="47">
        <v>8</v>
      </c>
      <c r="I6" s="47">
        <v>9</v>
      </c>
      <c r="J6" s="46">
        <v>10</v>
      </c>
    </row>
    <row r="7" ht="42" customHeight="1" spans="1:10">
      <c r="A7" s="48"/>
      <c r="B7" s="49"/>
      <c r="C7" s="49"/>
      <c r="D7" s="49"/>
      <c r="E7" s="50"/>
      <c r="F7" s="51"/>
      <c r="G7" s="50"/>
      <c r="H7" s="51"/>
      <c r="I7" s="51"/>
      <c r="J7" s="50"/>
    </row>
    <row r="8" ht="42" customHeight="1" spans="1:10">
      <c r="A8" s="48"/>
      <c r="B8" s="52"/>
      <c r="C8" s="52"/>
      <c r="D8" s="52"/>
      <c r="E8" s="48"/>
      <c r="F8" s="52"/>
      <c r="G8" s="48"/>
      <c r="H8" s="52"/>
      <c r="I8" s="52"/>
      <c r="J8" s="48"/>
    </row>
    <row r="9" customHeight="1" spans="1:1">
      <c r="A9" t="s">
        <v>402</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5"/>
      <c r="B1" s="35"/>
      <c r="C1" s="35"/>
      <c r="D1" s="35"/>
      <c r="E1" s="35"/>
      <c r="F1" s="35"/>
      <c r="G1" s="35"/>
      <c r="H1" s="35"/>
    </row>
    <row r="2" ht="18.75" customHeight="1" spans="1:8">
      <c r="A2" s="36"/>
      <c r="B2" s="36"/>
      <c r="C2" s="36"/>
      <c r="D2" s="36"/>
      <c r="E2" s="36"/>
      <c r="F2" s="36"/>
      <c r="G2" s="36"/>
      <c r="H2" s="37" t="s">
        <v>403</v>
      </c>
    </row>
    <row r="3" ht="30.65" customHeight="1" spans="1:8">
      <c r="A3" s="38" t="s">
        <v>404</v>
      </c>
      <c r="B3" s="38"/>
      <c r="C3" s="38"/>
      <c r="D3" s="38"/>
      <c r="E3" s="38"/>
      <c r="F3" s="38"/>
      <c r="G3" s="38"/>
      <c r="H3" s="38"/>
    </row>
    <row r="4" ht="18.75" customHeight="1" spans="1:8">
      <c r="A4" s="36" t="s">
        <v>2</v>
      </c>
      <c r="B4" s="36"/>
      <c r="C4" s="36"/>
      <c r="D4" s="36"/>
      <c r="E4" s="36"/>
      <c r="F4" s="36"/>
      <c r="G4" s="36"/>
      <c r="H4" s="36"/>
    </row>
    <row r="5" ht="18.75" customHeight="1" spans="1:8">
      <c r="A5" s="39" t="s">
        <v>134</v>
      </c>
      <c r="B5" s="39" t="s">
        <v>405</v>
      </c>
      <c r="C5" s="39" t="s">
        <v>406</v>
      </c>
      <c r="D5" s="39" t="s">
        <v>407</v>
      </c>
      <c r="E5" s="39" t="s">
        <v>408</v>
      </c>
      <c r="F5" s="39" t="s">
        <v>409</v>
      </c>
      <c r="G5" s="39"/>
      <c r="H5" s="39"/>
    </row>
    <row r="6" ht="18.75" customHeight="1" spans="1:8">
      <c r="A6" s="39"/>
      <c r="B6" s="39"/>
      <c r="C6" s="39"/>
      <c r="D6" s="39"/>
      <c r="E6" s="39"/>
      <c r="F6" s="39" t="s">
        <v>370</v>
      </c>
      <c r="G6" s="39" t="s">
        <v>410</v>
      </c>
      <c r="H6" s="39" t="s">
        <v>411</v>
      </c>
    </row>
    <row r="7" ht="18.75" customHeight="1" spans="1:8">
      <c r="A7" s="40" t="s">
        <v>105</v>
      </c>
      <c r="B7" s="40" t="s">
        <v>106</v>
      </c>
      <c r="C7" s="40" t="s">
        <v>107</v>
      </c>
      <c r="D7" s="40" t="s">
        <v>108</v>
      </c>
      <c r="E7" s="40" t="s">
        <v>109</v>
      </c>
      <c r="F7" s="40" t="s">
        <v>110</v>
      </c>
      <c r="G7" s="40" t="s">
        <v>412</v>
      </c>
      <c r="H7" s="40" t="s">
        <v>413</v>
      </c>
    </row>
    <row r="8" ht="29.9" customHeight="1" spans="1:8">
      <c r="A8" s="41"/>
      <c r="B8" s="41"/>
      <c r="C8" s="41"/>
      <c r="D8" s="41"/>
      <c r="E8" s="39"/>
      <c r="F8" s="42"/>
      <c r="G8" s="43"/>
      <c r="H8" s="43"/>
    </row>
    <row r="9" ht="20.15" customHeight="1" spans="1:8">
      <c r="A9" s="39" t="s">
        <v>36</v>
      </c>
      <c r="B9" s="39"/>
      <c r="C9" s="39"/>
      <c r="D9" s="39"/>
      <c r="E9" s="39"/>
      <c r="F9" s="42"/>
      <c r="G9" s="43"/>
      <c r="H9" s="43"/>
    </row>
    <row r="10" customHeight="1" spans="1:1">
      <c r="A10" t="s">
        <v>414</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C22" sqref="C2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415</v>
      </c>
    </row>
    <row r="3" ht="27.75" customHeight="1" spans="1:11">
      <c r="A3" s="27" t="s">
        <v>416</v>
      </c>
      <c r="B3" s="27"/>
      <c r="C3" s="27"/>
      <c r="D3" s="27"/>
      <c r="E3" s="27"/>
      <c r="F3" s="27"/>
      <c r="G3" s="27"/>
      <c r="H3" s="27"/>
      <c r="I3" s="27"/>
      <c r="J3" s="27"/>
      <c r="K3" s="27"/>
    </row>
    <row r="4" ht="13.5" customHeight="1" spans="1:11">
      <c r="A4" s="5" t="s">
        <v>2</v>
      </c>
      <c r="B4" s="6"/>
      <c r="C4" s="6"/>
      <c r="D4" s="6"/>
      <c r="E4" s="6"/>
      <c r="F4" s="6"/>
      <c r="G4" s="6"/>
      <c r="H4" s="7"/>
      <c r="I4" s="7"/>
      <c r="J4" s="7"/>
      <c r="K4" s="8" t="s">
        <v>125</v>
      </c>
    </row>
    <row r="5" ht="21.75" customHeight="1" spans="1:11">
      <c r="A5" s="9" t="s">
        <v>205</v>
      </c>
      <c r="B5" s="9" t="s">
        <v>136</v>
      </c>
      <c r="C5" s="9" t="s">
        <v>206</v>
      </c>
      <c r="D5" s="10" t="s">
        <v>137</v>
      </c>
      <c r="E5" s="10" t="s">
        <v>138</v>
      </c>
      <c r="F5" s="10" t="s">
        <v>139</v>
      </c>
      <c r="G5" s="10" t="s">
        <v>140</v>
      </c>
      <c r="H5" s="16" t="s">
        <v>36</v>
      </c>
      <c r="I5" s="11" t="s">
        <v>417</v>
      </c>
      <c r="J5" s="12"/>
      <c r="K5" s="13"/>
    </row>
    <row r="6" ht="21.75" customHeight="1" spans="1:11">
      <c r="A6" s="14"/>
      <c r="B6" s="14"/>
      <c r="C6" s="14"/>
      <c r="D6" s="15"/>
      <c r="E6" s="15"/>
      <c r="F6" s="15"/>
      <c r="G6" s="15"/>
      <c r="H6" s="28"/>
      <c r="I6" s="10" t="s">
        <v>39</v>
      </c>
      <c r="J6" s="10" t="s">
        <v>40</v>
      </c>
      <c r="K6" s="10" t="s">
        <v>41</v>
      </c>
    </row>
    <row r="7" ht="40.5" customHeight="1" spans="1:11">
      <c r="A7" s="17"/>
      <c r="B7" s="17"/>
      <c r="C7" s="17"/>
      <c r="D7" s="18"/>
      <c r="E7" s="18"/>
      <c r="F7" s="18"/>
      <c r="G7" s="18"/>
      <c r="H7" s="19"/>
      <c r="I7" s="18" t="s">
        <v>38</v>
      </c>
      <c r="J7" s="18"/>
      <c r="K7" s="18"/>
    </row>
    <row r="8" ht="15" customHeight="1" spans="1:11">
      <c r="A8" s="20">
        <v>1</v>
      </c>
      <c r="B8" s="20">
        <v>2</v>
      </c>
      <c r="C8" s="20">
        <v>3</v>
      </c>
      <c r="D8" s="20">
        <v>4</v>
      </c>
      <c r="E8" s="20">
        <v>5</v>
      </c>
      <c r="F8" s="20">
        <v>6</v>
      </c>
      <c r="G8" s="20">
        <v>7</v>
      </c>
      <c r="H8" s="20">
        <v>8</v>
      </c>
      <c r="I8" s="20">
        <v>9</v>
      </c>
      <c r="J8" s="34">
        <v>10</v>
      </c>
      <c r="K8" s="34">
        <v>11</v>
      </c>
    </row>
    <row r="9" ht="30.65" customHeight="1" spans="1:11">
      <c r="A9" s="29"/>
      <c r="B9" s="21"/>
      <c r="C9" s="29"/>
      <c r="D9" s="29"/>
      <c r="E9" s="29"/>
      <c r="F9" s="29"/>
      <c r="G9" s="29"/>
      <c r="H9" s="30"/>
      <c r="I9" s="30"/>
      <c r="J9" s="30"/>
      <c r="K9" s="30"/>
    </row>
    <row r="10" ht="30.65" customHeight="1" spans="1:11">
      <c r="A10" s="21"/>
      <c r="B10" s="21"/>
      <c r="C10" s="21"/>
      <c r="D10" s="21"/>
      <c r="E10" s="21"/>
      <c r="F10" s="21"/>
      <c r="G10" s="21"/>
      <c r="H10" s="30"/>
      <c r="I10" s="30"/>
      <c r="J10" s="30"/>
      <c r="K10" s="30"/>
    </row>
    <row r="11" ht="18.75" customHeight="1" spans="1:11">
      <c r="A11" s="31" t="s">
        <v>88</v>
      </c>
      <c r="B11" s="32"/>
      <c r="C11" s="32"/>
      <c r="D11" s="32"/>
      <c r="E11" s="32"/>
      <c r="F11" s="32"/>
      <c r="G11" s="33"/>
      <c r="H11" s="30"/>
      <c r="I11" s="30"/>
      <c r="J11" s="30"/>
      <c r="K11" s="30"/>
    </row>
    <row r="13" customHeight="1" spans="1:1">
      <c r="A13" t="s">
        <v>418</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pane ySplit="1" topLeftCell="A2" activePane="bottomLeft" state="frozen"/>
      <selection/>
      <selection pane="bottomLeft" activeCell="A21" sqref="A21"/>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419</v>
      </c>
    </row>
    <row r="3" ht="27.75" customHeight="1" spans="1:7">
      <c r="A3" s="4" t="s">
        <v>420</v>
      </c>
      <c r="B3" s="4"/>
      <c r="C3" s="4"/>
      <c r="D3" s="4"/>
      <c r="E3" s="4"/>
      <c r="F3" s="4"/>
      <c r="G3" s="4"/>
    </row>
    <row r="4" ht="13.5" customHeight="1" spans="1:7">
      <c r="A4" s="5" t="s">
        <v>2</v>
      </c>
      <c r="B4" s="6"/>
      <c r="C4" s="6"/>
      <c r="D4" s="6"/>
      <c r="E4" s="7"/>
      <c r="F4" s="7"/>
      <c r="G4" s="8" t="s">
        <v>125</v>
      </c>
    </row>
    <row r="5" ht="21.75" customHeight="1" spans="1:7">
      <c r="A5" s="9" t="s">
        <v>206</v>
      </c>
      <c r="B5" s="9" t="s">
        <v>205</v>
      </c>
      <c r="C5" s="9" t="s">
        <v>136</v>
      </c>
      <c r="D5" s="10" t="s">
        <v>421</v>
      </c>
      <c r="E5" s="11" t="s">
        <v>39</v>
      </c>
      <c r="F5" s="12"/>
      <c r="G5" s="13"/>
    </row>
    <row r="6" ht="21.75" customHeight="1" spans="1:7">
      <c r="A6" s="14"/>
      <c r="B6" s="14"/>
      <c r="C6" s="14"/>
      <c r="D6" s="15"/>
      <c r="E6" s="16" t="s">
        <v>422</v>
      </c>
      <c r="F6" s="10" t="s">
        <v>423</v>
      </c>
      <c r="G6" s="10" t="s">
        <v>424</v>
      </c>
    </row>
    <row r="7" ht="40.5" customHeight="1" spans="1:7">
      <c r="A7" s="17"/>
      <c r="B7" s="17"/>
      <c r="C7" s="17"/>
      <c r="D7" s="18"/>
      <c r="E7" s="19"/>
      <c r="F7" s="18" t="s">
        <v>38</v>
      </c>
      <c r="G7" s="18"/>
    </row>
    <row r="8" ht="15" customHeight="1" spans="1:7">
      <c r="A8" s="20">
        <v>1</v>
      </c>
      <c r="B8" s="20">
        <v>2</v>
      </c>
      <c r="C8" s="20">
        <v>3</v>
      </c>
      <c r="D8" s="20">
        <v>4</v>
      </c>
      <c r="E8" s="20">
        <v>5</v>
      </c>
      <c r="F8" s="20">
        <v>6</v>
      </c>
      <c r="G8" s="20">
        <v>7</v>
      </c>
    </row>
    <row r="9" ht="29.9" customHeight="1" spans="1:7">
      <c r="A9" s="21"/>
      <c r="B9" s="22"/>
      <c r="C9" s="22"/>
      <c r="D9" s="21"/>
      <c r="E9" s="23"/>
      <c r="F9" s="23"/>
      <c r="G9" s="23"/>
    </row>
    <row r="10" ht="29.9" customHeight="1" spans="1:7">
      <c r="A10" s="21"/>
      <c r="B10" s="21"/>
      <c r="C10" s="21"/>
      <c r="D10" s="21"/>
      <c r="E10" s="23"/>
      <c r="F10" s="23"/>
      <c r="G10" s="23"/>
    </row>
    <row r="11" ht="18.75" customHeight="1" spans="1:7">
      <c r="A11" s="24" t="s">
        <v>36</v>
      </c>
      <c r="B11" s="25" t="s">
        <v>425</v>
      </c>
      <c r="C11" s="25"/>
      <c r="D11" s="26"/>
      <c r="E11" s="23"/>
      <c r="F11" s="23"/>
      <c r="G11" s="23"/>
    </row>
    <row r="13" customHeight="1" spans="1:1">
      <c r="A13" t="s">
        <v>426</v>
      </c>
    </row>
  </sheetData>
  <mergeCells count="11">
    <mergeCell ref="A3:G3"/>
    <mergeCell ref="A4:D4"/>
    <mergeCell ref="E5:G5"/>
    <mergeCell ref="A11:D11"/>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pane ySplit="1" topLeftCell="A2" activePane="bottomLeft" state="frozen"/>
      <selection/>
      <selection pane="bottomLeft" activeCell="C16" sqref="C16"/>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0"/>
      <c r="J2" s="196"/>
      <c r="R2" s="3" t="s">
        <v>32</v>
      </c>
    </row>
    <row r="3" ht="36" customHeight="1" spans="1:19">
      <c r="A3" s="183" t="s">
        <v>33</v>
      </c>
      <c r="B3" s="27"/>
      <c r="C3" s="27"/>
      <c r="D3" s="27"/>
      <c r="E3" s="27"/>
      <c r="F3" s="27"/>
      <c r="G3" s="27"/>
      <c r="H3" s="27"/>
      <c r="I3" s="27"/>
      <c r="J3" s="45"/>
      <c r="K3" s="27"/>
      <c r="L3" s="27"/>
      <c r="M3" s="27"/>
      <c r="N3" s="27"/>
      <c r="O3" s="27"/>
      <c r="P3" s="27"/>
      <c r="Q3" s="27"/>
      <c r="R3" s="27"/>
      <c r="S3" s="27"/>
    </row>
    <row r="4" ht="20.25" customHeight="1" spans="1:19">
      <c r="A4" s="94" t="s">
        <v>2</v>
      </c>
      <c r="B4" s="7"/>
      <c r="C4" s="7"/>
      <c r="D4" s="7"/>
      <c r="E4" s="7"/>
      <c r="F4" s="7"/>
      <c r="G4" s="7"/>
      <c r="H4" s="7"/>
      <c r="I4" s="7"/>
      <c r="J4" s="197"/>
      <c r="K4" s="7"/>
      <c r="L4" s="7"/>
      <c r="M4" s="7"/>
      <c r="N4" s="8"/>
      <c r="O4" s="8"/>
      <c r="P4" s="8"/>
      <c r="Q4" s="8"/>
      <c r="R4" s="8" t="s">
        <v>3</v>
      </c>
      <c r="S4" s="8" t="s">
        <v>3</v>
      </c>
    </row>
    <row r="5" ht="18.75" customHeight="1" spans="1:19">
      <c r="A5" s="184" t="s">
        <v>34</v>
      </c>
      <c r="B5" s="185" t="s">
        <v>35</v>
      </c>
      <c r="C5" s="185" t="s">
        <v>36</v>
      </c>
      <c r="D5" s="186" t="s">
        <v>37</v>
      </c>
      <c r="E5" s="187"/>
      <c r="F5" s="187"/>
      <c r="G5" s="187"/>
      <c r="H5" s="187"/>
      <c r="I5" s="187"/>
      <c r="J5" s="198"/>
      <c r="K5" s="187"/>
      <c r="L5" s="187"/>
      <c r="M5" s="187"/>
      <c r="N5" s="199"/>
      <c r="O5" s="199" t="s">
        <v>25</v>
      </c>
      <c r="P5" s="199"/>
      <c r="Q5" s="199"/>
      <c r="R5" s="199"/>
      <c r="S5" s="199"/>
    </row>
    <row r="6" ht="18" customHeight="1" spans="1:19">
      <c r="A6" s="188"/>
      <c r="B6" s="189"/>
      <c r="C6" s="189"/>
      <c r="D6" s="189" t="s">
        <v>38</v>
      </c>
      <c r="E6" s="189" t="s">
        <v>39</v>
      </c>
      <c r="F6" s="189" t="s">
        <v>40</v>
      </c>
      <c r="G6" s="189" t="s">
        <v>41</v>
      </c>
      <c r="H6" s="189" t="s">
        <v>42</v>
      </c>
      <c r="I6" s="200" t="s">
        <v>43</v>
      </c>
      <c r="J6" s="201"/>
      <c r="K6" s="200" t="s">
        <v>44</v>
      </c>
      <c r="L6" s="200" t="s">
        <v>45</v>
      </c>
      <c r="M6" s="200" t="s">
        <v>46</v>
      </c>
      <c r="N6" s="202" t="s">
        <v>47</v>
      </c>
      <c r="O6" s="203" t="s">
        <v>38</v>
      </c>
      <c r="P6" s="203" t="s">
        <v>39</v>
      </c>
      <c r="Q6" s="203" t="s">
        <v>40</v>
      </c>
      <c r="R6" s="203" t="s">
        <v>41</v>
      </c>
      <c r="S6" s="203" t="s">
        <v>48</v>
      </c>
    </row>
    <row r="7" ht="29.25" customHeight="1" spans="1:19">
      <c r="A7" s="190"/>
      <c r="B7" s="191"/>
      <c r="C7" s="191"/>
      <c r="D7" s="191"/>
      <c r="E7" s="191"/>
      <c r="F7" s="191"/>
      <c r="G7" s="191"/>
      <c r="H7" s="191"/>
      <c r="I7" s="204" t="s">
        <v>38</v>
      </c>
      <c r="J7" s="204" t="s">
        <v>49</v>
      </c>
      <c r="K7" s="204" t="s">
        <v>44</v>
      </c>
      <c r="L7" s="204" t="s">
        <v>45</v>
      </c>
      <c r="M7" s="204" t="s">
        <v>46</v>
      </c>
      <c r="N7" s="204" t="s">
        <v>47</v>
      </c>
      <c r="O7" s="204"/>
      <c r="P7" s="204"/>
      <c r="Q7" s="204"/>
      <c r="R7" s="204"/>
      <c r="S7" s="204"/>
    </row>
    <row r="8" ht="16.5" customHeight="1" spans="1:19">
      <c r="A8" s="160">
        <v>1</v>
      </c>
      <c r="B8" s="20">
        <v>2</v>
      </c>
      <c r="C8" s="20">
        <v>3</v>
      </c>
      <c r="D8" s="20">
        <v>4</v>
      </c>
      <c r="E8" s="160">
        <v>5</v>
      </c>
      <c r="F8" s="20">
        <v>6</v>
      </c>
      <c r="G8" s="20">
        <v>7</v>
      </c>
      <c r="H8" s="160">
        <v>8</v>
      </c>
      <c r="I8" s="20">
        <v>9</v>
      </c>
      <c r="J8" s="34">
        <v>10</v>
      </c>
      <c r="K8" s="34">
        <v>11</v>
      </c>
      <c r="L8" s="205">
        <v>12</v>
      </c>
      <c r="M8" s="34">
        <v>13</v>
      </c>
      <c r="N8" s="34">
        <v>14</v>
      </c>
      <c r="O8" s="34">
        <v>15</v>
      </c>
      <c r="P8" s="34">
        <v>16</v>
      </c>
      <c r="Q8" s="34">
        <v>17</v>
      </c>
      <c r="R8" s="34">
        <v>18</v>
      </c>
      <c r="S8" s="34">
        <v>19</v>
      </c>
    </row>
    <row r="9" ht="31.4" customHeight="1" spans="1:19">
      <c r="A9" s="29">
        <v>451001</v>
      </c>
      <c r="B9" s="29" t="s">
        <v>50</v>
      </c>
      <c r="C9" s="192">
        <v>4267573.71</v>
      </c>
      <c r="D9" s="192">
        <v>4267573.71</v>
      </c>
      <c r="E9" s="193">
        <v>4267573.71</v>
      </c>
      <c r="F9" s="93"/>
      <c r="G9" s="93"/>
      <c r="H9" s="93"/>
      <c r="I9" s="93"/>
      <c r="J9" s="93"/>
      <c r="K9" s="93"/>
      <c r="L9" s="93"/>
      <c r="M9" s="93"/>
      <c r="N9" s="93"/>
      <c r="O9" s="93"/>
      <c r="P9" s="93"/>
      <c r="Q9" s="93"/>
      <c r="R9" s="93"/>
      <c r="S9" s="93"/>
    </row>
    <row r="10" ht="16.5" customHeight="1" spans="1:19">
      <c r="A10" s="194" t="s">
        <v>36</v>
      </c>
      <c r="B10" s="195"/>
      <c r="C10" s="193">
        <v>4267573.71</v>
      </c>
      <c r="D10" s="193">
        <v>4267573.71</v>
      </c>
      <c r="E10" s="193">
        <v>4267573.71</v>
      </c>
      <c r="F10" s="93"/>
      <c r="G10" s="93"/>
      <c r="H10" s="93"/>
      <c r="I10" s="93"/>
      <c r="J10" s="93"/>
      <c r="K10" s="93"/>
      <c r="L10" s="93"/>
      <c r="M10" s="93"/>
      <c r="N10" s="93"/>
      <c r="O10" s="93"/>
      <c r="P10" s="93"/>
      <c r="Q10" s="93"/>
      <c r="R10" s="93"/>
      <c r="S10" s="93"/>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3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pane ySplit="1" topLeftCell="A4" activePane="bottomLeft" state="frozen"/>
      <selection/>
      <selection pane="bottomLeft" activeCell="B10" sqref="B10"/>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4" t="s">
        <v>51</v>
      </c>
    </row>
    <row r="3" ht="28.5" customHeight="1" spans="1:15">
      <c r="A3" s="27" t="s">
        <v>52</v>
      </c>
      <c r="B3" s="27"/>
      <c r="C3" s="27"/>
      <c r="D3" s="27"/>
      <c r="E3" s="27"/>
      <c r="F3" s="27"/>
      <c r="G3" s="27"/>
      <c r="H3" s="27"/>
      <c r="I3" s="27"/>
      <c r="J3" s="27"/>
      <c r="K3" s="27"/>
      <c r="L3" s="27"/>
      <c r="M3" s="27"/>
      <c r="N3" s="27"/>
      <c r="O3" s="27"/>
    </row>
    <row r="4" ht="15" customHeight="1" spans="1:15">
      <c r="A4" s="177" t="s">
        <v>2</v>
      </c>
      <c r="B4" s="105"/>
      <c r="C4" s="69"/>
      <c r="D4" s="69"/>
      <c r="E4" s="69"/>
      <c r="F4" s="69"/>
      <c r="G4" s="7"/>
      <c r="H4" s="69"/>
      <c r="I4" s="69"/>
      <c r="J4" s="7"/>
      <c r="K4" s="69"/>
      <c r="L4" s="69"/>
      <c r="M4" s="7"/>
      <c r="N4" s="7"/>
      <c r="O4" s="106" t="s">
        <v>3</v>
      </c>
    </row>
    <row r="5" ht="18.75" customHeight="1" spans="1:15">
      <c r="A5" s="10" t="s">
        <v>53</v>
      </c>
      <c r="B5" s="10" t="s">
        <v>54</v>
      </c>
      <c r="C5" s="16" t="s">
        <v>36</v>
      </c>
      <c r="D5" s="60" t="s">
        <v>39</v>
      </c>
      <c r="E5" s="60"/>
      <c r="F5" s="60"/>
      <c r="G5" s="178" t="s">
        <v>40</v>
      </c>
      <c r="H5" s="10" t="s">
        <v>41</v>
      </c>
      <c r="I5" s="10" t="s">
        <v>55</v>
      </c>
      <c r="J5" s="11" t="s">
        <v>56</v>
      </c>
      <c r="K5" s="71" t="s">
        <v>57</v>
      </c>
      <c r="L5" s="71" t="s">
        <v>58</v>
      </c>
      <c r="M5" s="71" t="s">
        <v>59</v>
      </c>
      <c r="N5" s="71" t="s">
        <v>60</v>
      </c>
      <c r="O5" s="88" t="s">
        <v>61</v>
      </c>
    </row>
    <row r="6" ht="30" customHeight="1" spans="1:15">
      <c r="A6" s="19"/>
      <c r="B6" s="19"/>
      <c r="C6" s="19"/>
      <c r="D6" s="60" t="s">
        <v>38</v>
      </c>
      <c r="E6" s="60" t="s">
        <v>62</v>
      </c>
      <c r="F6" s="60" t="s">
        <v>63</v>
      </c>
      <c r="G6" s="19"/>
      <c r="H6" s="19"/>
      <c r="I6" s="19"/>
      <c r="J6" s="60" t="s">
        <v>38</v>
      </c>
      <c r="K6" s="92" t="s">
        <v>57</v>
      </c>
      <c r="L6" s="92" t="s">
        <v>58</v>
      </c>
      <c r="M6" s="92" t="s">
        <v>59</v>
      </c>
      <c r="N6" s="92" t="s">
        <v>60</v>
      </c>
      <c r="O6" s="92" t="s">
        <v>61</v>
      </c>
    </row>
    <row r="7" ht="16.5" customHeight="1" spans="1:15">
      <c r="A7" s="60">
        <v>1</v>
      </c>
      <c r="B7" s="60">
        <v>2</v>
      </c>
      <c r="C7" s="60">
        <v>3</v>
      </c>
      <c r="D7" s="60">
        <v>4</v>
      </c>
      <c r="E7" s="60">
        <v>5</v>
      </c>
      <c r="F7" s="60">
        <v>6</v>
      </c>
      <c r="G7" s="60">
        <v>7</v>
      </c>
      <c r="H7" s="47">
        <v>8</v>
      </c>
      <c r="I7" s="47">
        <v>9</v>
      </c>
      <c r="J7" s="47">
        <v>10</v>
      </c>
      <c r="K7" s="47">
        <v>11</v>
      </c>
      <c r="L7" s="47">
        <v>12</v>
      </c>
      <c r="M7" s="47">
        <v>13</v>
      </c>
      <c r="N7" s="47">
        <v>14</v>
      </c>
      <c r="O7" s="60">
        <v>15</v>
      </c>
    </row>
    <row r="8" ht="20.25" customHeight="1" spans="1:15">
      <c r="A8" s="179" t="s">
        <v>64</v>
      </c>
      <c r="B8" s="179" t="s">
        <v>65</v>
      </c>
      <c r="C8" s="180">
        <f>D8</f>
        <v>3549567.28</v>
      </c>
      <c r="D8" s="180">
        <v>3549567.28</v>
      </c>
      <c r="E8" s="180">
        <v>2199567.28</v>
      </c>
      <c r="F8" s="180">
        <v>1350000</v>
      </c>
      <c r="G8" s="93"/>
      <c r="H8" s="149"/>
      <c r="I8" s="149"/>
      <c r="J8" s="149"/>
      <c r="K8" s="149"/>
      <c r="L8" s="149"/>
      <c r="M8" s="93"/>
      <c r="N8" s="149"/>
      <c r="O8" s="149"/>
    </row>
    <row r="9" ht="20.25" customHeight="1" spans="1:15">
      <c r="A9" s="179" t="s">
        <v>66</v>
      </c>
      <c r="B9" s="179" t="str">
        <f>"  "&amp;"社会工作事务"</f>
        <v>  社会工作事务</v>
      </c>
      <c r="C9" s="180">
        <v>3531567.28</v>
      </c>
      <c r="D9" s="180">
        <v>3531567.28</v>
      </c>
      <c r="E9" s="180">
        <v>2181567.28</v>
      </c>
      <c r="F9" s="180">
        <v>1350000</v>
      </c>
      <c r="G9" s="93"/>
      <c r="H9" s="149"/>
      <c r="I9" s="149"/>
      <c r="J9" s="149"/>
      <c r="K9" s="149"/>
      <c r="L9" s="149"/>
      <c r="M9" s="93"/>
      <c r="N9" s="149"/>
      <c r="O9" s="149"/>
    </row>
    <row r="10" ht="20.25" customHeight="1" spans="1:15">
      <c r="A10" s="179" t="s">
        <v>67</v>
      </c>
      <c r="B10" s="179" t="str">
        <f>"    "&amp;"行政运行"</f>
        <v>    行政运行</v>
      </c>
      <c r="C10" s="180">
        <v>2141567.28</v>
      </c>
      <c r="D10" s="180">
        <v>2141567.28</v>
      </c>
      <c r="E10" s="180">
        <v>2141567.28</v>
      </c>
      <c r="F10" s="180"/>
      <c r="G10" s="93"/>
      <c r="H10" s="149"/>
      <c r="I10" s="149"/>
      <c r="J10" s="149"/>
      <c r="K10" s="149"/>
      <c r="L10" s="149"/>
      <c r="M10" s="93"/>
      <c r="N10" s="149"/>
      <c r="O10" s="149"/>
    </row>
    <row r="11" ht="20.25" customHeight="1" spans="1:15">
      <c r="A11" s="179" t="s">
        <v>68</v>
      </c>
      <c r="B11" s="179" t="str">
        <f>"    "&amp;"一般行政管理事务"</f>
        <v>    一般行政管理事务</v>
      </c>
      <c r="C11" s="180">
        <v>1390000</v>
      </c>
      <c r="D11" s="180">
        <v>1390000</v>
      </c>
      <c r="E11" s="180">
        <v>40000</v>
      </c>
      <c r="F11" s="180">
        <v>1350000</v>
      </c>
      <c r="G11" s="93"/>
      <c r="H11" s="149"/>
      <c r="I11" s="149"/>
      <c r="J11" s="149"/>
      <c r="K11" s="149"/>
      <c r="L11" s="149"/>
      <c r="M11" s="93"/>
      <c r="N11" s="149"/>
      <c r="O11" s="149"/>
    </row>
    <row r="12" ht="20.25" customHeight="1" spans="1:15">
      <c r="A12" s="179" t="s">
        <v>69</v>
      </c>
      <c r="B12" s="179" t="str">
        <f>"  "&amp;"其他一般公共服务支出"</f>
        <v>  其他一般公共服务支出</v>
      </c>
      <c r="C12" s="180">
        <v>18000</v>
      </c>
      <c r="D12" s="180">
        <v>18000</v>
      </c>
      <c r="E12" s="180">
        <v>18000</v>
      </c>
      <c r="F12" s="180"/>
      <c r="G12" s="93"/>
      <c r="H12" s="149"/>
      <c r="I12" s="149"/>
      <c r="J12" s="149"/>
      <c r="K12" s="149"/>
      <c r="L12" s="149"/>
      <c r="M12" s="93"/>
      <c r="N12" s="149"/>
      <c r="O12" s="149"/>
    </row>
    <row r="13" ht="20.25" customHeight="1" spans="1:15">
      <c r="A13" s="179" t="s">
        <v>70</v>
      </c>
      <c r="B13" s="179" t="str">
        <f>"    "&amp;"其他一般公共服务支出"</f>
        <v>    其他一般公共服务支出</v>
      </c>
      <c r="C13" s="180">
        <v>18000</v>
      </c>
      <c r="D13" s="180">
        <v>18000</v>
      </c>
      <c r="E13" s="180">
        <v>18000</v>
      </c>
      <c r="F13" s="180"/>
      <c r="G13" s="93"/>
      <c r="H13" s="149"/>
      <c r="I13" s="149"/>
      <c r="J13" s="149"/>
      <c r="K13" s="149"/>
      <c r="L13" s="149"/>
      <c r="M13" s="93"/>
      <c r="N13" s="149"/>
      <c r="O13" s="149"/>
    </row>
    <row r="14" ht="20.25" customHeight="1" spans="1:15">
      <c r="A14" s="179" t="s">
        <v>71</v>
      </c>
      <c r="B14" s="179" t="s">
        <v>72</v>
      </c>
      <c r="C14" s="180">
        <v>284690.24</v>
      </c>
      <c r="D14" s="180">
        <v>284690.24</v>
      </c>
      <c r="E14" s="180">
        <v>284690.24</v>
      </c>
      <c r="F14" s="180"/>
      <c r="G14" s="93"/>
      <c r="H14" s="149"/>
      <c r="I14" s="149"/>
      <c r="J14" s="149"/>
      <c r="K14" s="149"/>
      <c r="L14" s="149"/>
      <c r="M14" s="93"/>
      <c r="N14" s="149"/>
      <c r="O14" s="149"/>
    </row>
    <row r="15" ht="20.25" customHeight="1" spans="1:15">
      <c r="A15" s="179" t="s">
        <v>73</v>
      </c>
      <c r="B15" s="179" t="str">
        <f>"  "&amp;"行政事业单位养老支出"</f>
        <v>  行政事业单位养老支出</v>
      </c>
      <c r="C15" s="180">
        <v>284690.24</v>
      </c>
      <c r="D15" s="180">
        <v>284690.24</v>
      </c>
      <c r="E15" s="180">
        <v>284690.24</v>
      </c>
      <c r="F15" s="180"/>
      <c r="G15" s="93"/>
      <c r="H15" s="149"/>
      <c r="I15" s="149"/>
      <c r="J15" s="149"/>
      <c r="K15" s="149"/>
      <c r="L15" s="149"/>
      <c r="M15" s="93"/>
      <c r="N15" s="149"/>
      <c r="O15" s="149"/>
    </row>
    <row r="16" ht="20.25" customHeight="1" spans="1:15">
      <c r="A16" s="179" t="s">
        <v>74</v>
      </c>
      <c r="B16" s="179" t="str">
        <f>"    "&amp;"机关事业单位基本养老保险缴费支出"</f>
        <v>    机关事业单位基本养老保险缴费支出</v>
      </c>
      <c r="C16" s="180">
        <f>D16</f>
        <v>284690.24</v>
      </c>
      <c r="D16" s="180">
        <f>E16</f>
        <v>284690.24</v>
      </c>
      <c r="E16" s="180">
        <v>284690.24</v>
      </c>
      <c r="F16" s="180"/>
      <c r="G16" s="93"/>
      <c r="H16" s="149"/>
      <c r="I16" s="149"/>
      <c r="J16" s="149"/>
      <c r="K16" s="149"/>
      <c r="L16" s="149"/>
      <c r="M16" s="93"/>
      <c r="N16" s="149"/>
      <c r="O16" s="149"/>
    </row>
    <row r="17" ht="20.25" customHeight="1" spans="1:15">
      <c r="A17" s="179" t="s">
        <v>75</v>
      </c>
      <c r="B17" s="179" t="str">
        <f>"    "&amp;"机关事业单位职业年金缴费支出"</f>
        <v>    机关事业单位职业年金缴费支出</v>
      </c>
      <c r="C17" s="180"/>
      <c r="D17" s="180"/>
      <c r="E17" s="180"/>
      <c r="F17" s="180"/>
      <c r="G17" s="93"/>
      <c r="H17" s="149"/>
      <c r="I17" s="149"/>
      <c r="J17" s="149"/>
      <c r="K17" s="149"/>
      <c r="L17" s="149"/>
      <c r="M17" s="93"/>
      <c r="N17" s="149"/>
      <c r="O17" s="149"/>
    </row>
    <row r="18" ht="20.25" customHeight="1" spans="1:15">
      <c r="A18" s="179" t="s">
        <v>76</v>
      </c>
      <c r="B18" s="179" t="str">
        <f>"    "&amp;"其他行政事业单位养老支出"</f>
        <v>    其他行政事业单位养老支出</v>
      </c>
      <c r="C18" s="180"/>
      <c r="D18" s="180"/>
      <c r="E18" s="180"/>
      <c r="F18" s="180"/>
      <c r="G18" s="93"/>
      <c r="H18" s="149"/>
      <c r="I18" s="149"/>
      <c r="J18" s="149"/>
      <c r="K18" s="149"/>
      <c r="L18" s="149"/>
      <c r="M18" s="93"/>
      <c r="N18" s="149"/>
      <c r="O18" s="149"/>
    </row>
    <row r="19" ht="20.25" customHeight="1" spans="1:15">
      <c r="A19" s="179" t="s">
        <v>77</v>
      </c>
      <c r="B19" s="179" t="s">
        <v>78</v>
      </c>
      <c r="C19" s="180">
        <v>206586.99</v>
      </c>
      <c r="D19" s="180">
        <v>206586.99</v>
      </c>
      <c r="E19" s="180">
        <v>206586.99</v>
      </c>
      <c r="F19" s="180"/>
      <c r="G19" s="93"/>
      <c r="H19" s="149"/>
      <c r="I19" s="149"/>
      <c r="J19" s="149"/>
      <c r="K19" s="149"/>
      <c r="L19" s="149"/>
      <c r="M19" s="93"/>
      <c r="N19" s="149"/>
      <c r="O19" s="149"/>
    </row>
    <row r="20" ht="20.25" customHeight="1" spans="1:15">
      <c r="A20" s="179" t="s">
        <v>79</v>
      </c>
      <c r="B20" s="179" t="str">
        <f>"  "&amp;"行政事业单位医疗"</f>
        <v>  行政事业单位医疗</v>
      </c>
      <c r="C20" s="180">
        <v>206586.99</v>
      </c>
      <c r="D20" s="180">
        <v>206586.99</v>
      </c>
      <c r="E20" s="180">
        <v>206586.99</v>
      </c>
      <c r="F20" s="180"/>
      <c r="G20" s="93"/>
      <c r="H20" s="149"/>
      <c r="I20" s="149"/>
      <c r="J20" s="149"/>
      <c r="K20" s="149"/>
      <c r="L20" s="149"/>
      <c r="M20" s="93"/>
      <c r="N20" s="149"/>
      <c r="O20" s="149"/>
    </row>
    <row r="21" ht="20.25" customHeight="1" spans="1:15">
      <c r="A21" s="179" t="s">
        <v>80</v>
      </c>
      <c r="B21" s="179" t="str">
        <f>"    "&amp;"行政单位医疗"</f>
        <v>    行政单位医疗</v>
      </c>
      <c r="C21" s="180">
        <v>130609.8</v>
      </c>
      <c r="D21" s="180">
        <v>130609.8</v>
      </c>
      <c r="E21" s="180">
        <v>130609.8</v>
      </c>
      <c r="F21" s="180"/>
      <c r="G21" s="93"/>
      <c r="H21" s="149"/>
      <c r="I21" s="149"/>
      <c r="J21" s="149"/>
      <c r="K21" s="149"/>
      <c r="L21" s="149"/>
      <c r="M21" s="93"/>
      <c r="N21" s="149"/>
      <c r="O21" s="149"/>
    </row>
    <row r="22" ht="20.25" customHeight="1" spans="1:15">
      <c r="A22" s="179" t="s">
        <v>81</v>
      </c>
      <c r="B22" s="179" t="str">
        <f>"    "&amp;"事业单位医疗"</f>
        <v>    事业单位医疗</v>
      </c>
      <c r="C22" s="180"/>
      <c r="D22" s="180"/>
      <c r="E22" s="180"/>
      <c r="F22" s="180"/>
      <c r="G22" s="93"/>
      <c r="H22" s="149"/>
      <c r="I22" s="149"/>
      <c r="J22" s="149"/>
      <c r="K22" s="149"/>
      <c r="L22" s="149"/>
      <c r="M22" s="93"/>
      <c r="N22" s="149"/>
      <c r="O22" s="149"/>
    </row>
    <row r="23" ht="20.25" customHeight="1" spans="1:15">
      <c r="A23" s="179" t="s">
        <v>82</v>
      </c>
      <c r="B23" s="179" t="str">
        <f>"    "&amp;"公务员医疗补助"</f>
        <v>    公务员医疗补助</v>
      </c>
      <c r="C23" s="180">
        <v>69658.56</v>
      </c>
      <c r="D23" s="180">
        <v>69658.56</v>
      </c>
      <c r="E23" s="180">
        <v>69658.56</v>
      </c>
      <c r="F23" s="180"/>
      <c r="G23" s="93"/>
      <c r="H23" s="149"/>
      <c r="I23" s="149"/>
      <c r="J23" s="149"/>
      <c r="K23" s="149"/>
      <c r="L23" s="149"/>
      <c r="M23" s="93"/>
      <c r="N23" s="149"/>
      <c r="O23" s="149"/>
    </row>
    <row r="24" ht="20.25" customHeight="1" spans="1:15">
      <c r="A24" s="179" t="s">
        <v>83</v>
      </c>
      <c r="B24" s="179" t="str">
        <f>"    "&amp;"其他行政事业单位医疗支出"</f>
        <v>    其他行政事业单位医疗支出</v>
      </c>
      <c r="C24" s="180">
        <v>6318.63</v>
      </c>
      <c r="D24" s="180">
        <v>6318.63</v>
      </c>
      <c r="E24" s="180">
        <v>6318.63</v>
      </c>
      <c r="F24" s="180"/>
      <c r="G24" s="93"/>
      <c r="H24" s="149"/>
      <c r="I24" s="149"/>
      <c r="J24" s="149"/>
      <c r="K24" s="149"/>
      <c r="L24" s="149"/>
      <c r="M24" s="93"/>
      <c r="N24" s="149"/>
      <c r="O24" s="149"/>
    </row>
    <row r="25" ht="20.25" customHeight="1" spans="1:15">
      <c r="A25" s="179" t="s">
        <v>84</v>
      </c>
      <c r="B25" s="179" t="s">
        <v>85</v>
      </c>
      <c r="C25" s="180">
        <v>226729.2</v>
      </c>
      <c r="D25" s="180">
        <v>226729.2</v>
      </c>
      <c r="E25" s="180">
        <v>226729.2</v>
      </c>
      <c r="F25" s="180"/>
      <c r="G25" s="93"/>
      <c r="H25" s="149"/>
      <c r="I25" s="149"/>
      <c r="J25" s="149"/>
      <c r="K25" s="149"/>
      <c r="L25" s="149"/>
      <c r="M25" s="93"/>
      <c r="N25" s="149"/>
      <c r="O25" s="149"/>
    </row>
    <row r="26" ht="20.25" customHeight="1" spans="1:15">
      <c r="A26" s="179" t="s">
        <v>86</v>
      </c>
      <c r="B26" s="179" t="str">
        <f>"  "&amp;"住房改革支出"</f>
        <v>  住房改革支出</v>
      </c>
      <c r="C26" s="180">
        <f>D26</f>
        <v>226729.2</v>
      </c>
      <c r="D26" s="180">
        <v>226729.2</v>
      </c>
      <c r="E26" s="180">
        <v>226729.2</v>
      </c>
      <c r="F26" s="180"/>
      <c r="G26" s="93"/>
      <c r="H26" s="149"/>
      <c r="I26" s="149"/>
      <c r="J26" s="149"/>
      <c r="K26" s="149"/>
      <c r="L26" s="149"/>
      <c r="M26" s="93"/>
      <c r="N26" s="149"/>
      <c r="O26" s="149"/>
    </row>
    <row r="27" ht="20.25" customHeight="1" spans="1:15">
      <c r="A27" s="179" t="s">
        <v>87</v>
      </c>
      <c r="B27" s="179" t="str">
        <f>"    "&amp;"住房公积金"</f>
        <v>    住房公积金</v>
      </c>
      <c r="C27" s="180">
        <v>226729.2</v>
      </c>
      <c r="D27" s="180">
        <v>226729.2</v>
      </c>
      <c r="E27" s="180">
        <v>226729.2</v>
      </c>
      <c r="F27" s="180"/>
      <c r="G27" s="93"/>
      <c r="H27" s="149"/>
      <c r="I27" s="149"/>
      <c r="J27" s="149"/>
      <c r="K27" s="149"/>
      <c r="L27" s="149"/>
      <c r="M27" s="93"/>
      <c r="N27" s="149"/>
      <c r="O27" s="149"/>
    </row>
    <row r="28" ht="17.25" customHeight="1" spans="1:15">
      <c r="A28" s="181" t="s">
        <v>88</v>
      </c>
      <c r="B28" s="182"/>
      <c r="C28" s="141">
        <v>4267573.71</v>
      </c>
      <c r="D28" s="180">
        <v>4267573.71</v>
      </c>
      <c r="E28" s="141">
        <v>2917573.71</v>
      </c>
      <c r="F28" s="141">
        <v>1350000</v>
      </c>
      <c r="G28" s="93"/>
      <c r="H28" s="149"/>
      <c r="I28" s="149"/>
      <c r="J28" s="149"/>
      <c r="K28" s="149"/>
      <c r="L28" s="149"/>
      <c r="M28" s="93"/>
      <c r="N28" s="149"/>
      <c r="O28" s="149"/>
    </row>
  </sheetData>
  <mergeCells count="11">
    <mergeCell ref="A3:O3"/>
    <mergeCell ref="A4:L4"/>
    <mergeCell ref="D5:F5"/>
    <mergeCell ref="J5:O5"/>
    <mergeCell ref="A28:B28"/>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B21" sqref="B21"/>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2" t="s">
        <v>89</v>
      </c>
    </row>
    <row r="3" ht="31.5" customHeight="1" spans="1:4">
      <c r="A3" s="44" t="s">
        <v>90</v>
      </c>
      <c r="B3" s="163"/>
      <c r="C3" s="163"/>
      <c r="D3" s="163"/>
    </row>
    <row r="4" ht="17.25" customHeight="1" spans="1:4">
      <c r="A4" s="5" t="s">
        <v>2</v>
      </c>
      <c r="B4" s="164"/>
      <c r="C4" s="164"/>
      <c r="D4" s="103" t="s">
        <v>3</v>
      </c>
    </row>
    <row r="5" ht="24.65" customHeight="1" spans="1:4">
      <c r="A5" s="11" t="s">
        <v>4</v>
      </c>
      <c r="B5" s="13"/>
      <c r="C5" s="11" t="s">
        <v>5</v>
      </c>
      <c r="D5" s="13"/>
    </row>
    <row r="6" ht="15.65" customHeight="1" spans="1:4">
      <c r="A6" s="16" t="s">
        <v>6</v>
      </c>
      <c r="B6" s="165" t="s">
        <v>7</v>
      </c>
      <c r="C6" s="16" t="s">
        <v>91</v>
      </c>
      <c r="D6" s="165" t="s">
        <v>7</v>
      </c>
    </row>
    <row r="7" ht="14.15" customHeight="1" spans="1:4">
      <c r="A7" s="19"/>
      <c r="B7" s="18"/>
      <c r="C7" s="19"/>
      <c r="D7" s="18"/>
    </row>
    <row r="8" ht="29.15" customHeight="1" spans="1:4">
      <c r="A8" s="166" t="s">
        <v>92</v>
      </c>
      <c r="B8" s="167">
        <v>4267573.71</v>
      </c>
      <c r="C8" s="168" t="s">
        <v>93</v>
      </c>
      <c r="D8" s="169">
        <v>4267573.71</v>
      </c>
    </row>
    <row r="9" ht="29.15" customHeight="1" spans="1:4">
      <c r="A9" s="170" t="s">
        <v>94</v>
      </c>
      <c r="B9" s="167">
        <v>4267573.71</v>
      </c>
      <c r="C9" s="127"/>
      <c r="D9" s="93"/>
    </row>
    <row r="10" ht="29.15" customHeight="1" spans="1:4">
      <c r="A10" s="170" t="s">
        <v>95</v>
      </c>
      <c r="B10" s="93"/>
      <c r="C10" s="127"/>
      <c r="D10" s="93"/>
    </row>
    <row r="11" ht="29.15" customHeight="1" spans="1:4">
      <c r="A11" s="170" t="s">
        <v>96</v>
      </c>
      <c r="B11" s="93"/>
      <c r="C11" s="171"/>
      <c r="D11" s="172"/>
    </row>
    <row r="12" ht="29.15" customHeight="1" spans="1:4">
      <c r="A12" s="173" t="s">
        <v>97</v>
      </c>
      <c r="B12" s="172"/>
      <c r="C12" s="171"/>
      <c r="D12" s="172"/>
    </row>
    <row r="13" ht="29.15" customHeight="1" spans="1:4">
      <c r="A13" s="170" t="s">
        <v>94</v>
      </c>
      <c r="B13" s="149"/>
      <c r="C13" s="171"/>
      <c r="D13" s="172"/>
    </row>
    <row r="14" ht="29.15" customHeight="1" spans="1:4">
      <c r="A14" s="174" t="s">
        <v>95</v>
      </c>
      <c r="B14" s="149"/>
      <c r="C14" s="171"/>
      <c r="D14" s="172"/>
    </row>
    <row r="15" ht="29.15" customHeight="1" spans="1:4">
      <c r="A15" s="174" t="s">
        <v>96</v>
      </c>
      <c r="B15" s="172"/>
      <c r="C15" s="171"/>
      <c r="D15" s="172"/>
    </row>
    <row r="16" ht="29.15" customHeight="1" spans="1:4">
      <c r="A16" s="175"/>
      <c r="B16" s="172"/>
      <c r="C16" s="176" t="s">
        <v>98</v>
      </c>
      <c r="D16" s="172"/>
    </row>
    <row r="17" ht="29.15" customHeight="1" spans="1:4">
      <c r="A17" s="175" t="s">
        <v>99</v>
      </c>
      <c r="B17" s="169">
        <v>4267573.71</v>
      </c>
      <c r="C17" s="171" t="s">
        <v>31</v>
      </c>
      <c r="D17" s="169">
        <v>4267573.71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pane ySplit="1" topLeftCell="A3" activePane="bottomLeft" state="frozen"/>
      <selection/>
      <selection pane="bottomLeft" activeCell="E25" sqref="E25:G25"/>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38"/>
      <c r="F2" s="54"/>
      <c r="G2" s="54" t="s">
        <v>100</v>
      </c>
    </row>
    <row r="3" ht="39" customHeight="1" spans="1:7">
      <c r="A3" s="4" t="s">
        <v>101</v>
      </c>
      <c r="B3" s="4"/>
      <c r="C3" s="4"/>
      <c r="D3" s="4"/>
      <c r="E3" s="4"/>
      <c r="F3" s="4"/>
      <c r="G3" s="4"/>
    </row>
    <row r="4" ht="18" customHeight="1" spans="1:7">
      <c r="A4" s="5" t="s">
        <v>2</v>
      </c>
      <c r="F4" s="106"/>
      <c r="G4" s="106" t="s">
        <v>3</v>
      </c>
    </row>
    <row r="5" ht="20.25" customHeight="1" spans="1:7">
      <c r="A5" s="151" t="s">
        <v>102</v>
      </c>
      <c r="B5" s="152"/>
      <c r="C5" s="153" t="s">
        <v>36</v>
      </c>
      <c r="D5" s="12" t="s">
        <v>62</v>
      </c>
      <c r="E5" s="12"/>
      <c r="F5" s="13"/>
      <c r="G5" s="153" t="s">
        <v>63</v>
      </c>
    </row>
    <row r="6" ht="20.25" customHeight="1" spans="1:7">
      <c r="A6" s="154" t="s">
        <v>53</v>
      </c>
      <c r="B6" s="155" t="s">
        <v>54</v>
      </c>
      <c r="C6" s="95"/>
      <c r="D6" s="95" t="s">
        <v>38</v>
      </c>
      <c r="E6" s="95" t="s">
        <v>103</v>
      </c>
      <c r="F6" s="95" t="s">
        <v>104</v>
      </c>
      <c r="G6" s="95"/>
    </row>
    <row r="7" ht="13.5" customHeight="1" spans="1:7">
      <c r="A7" s="156" t="s">
        <v>105</v>
      </c>
      <c r="B7" s="156" t="s">
        <v>106</v>
      </c>
      <c r="C7" s="156" t="s">
        <v>107</v>
      </c>
      <c r="D7" s="60"/>
      <c r="E7" s="156" t="s">
        <v>108</v>
      </c>
      <c r="F7" s="156" t="s">
        <v>109</v>
      </c>
      <c r="G7" s="156" t="s">
        <v>110</v>
      </c>
    </row>
    <row r="8" ht="13.5" customHeight="1" spans="1:7">
      <c r="A8" s="109" t="s">
        <v>64</v>
      </c>
      <c r="B8" s="109" t="s">
        <v>65</v>
      </c>
      <c r="C8" s="157">
        <v>3549567.28</v>
      </c>
      <c r="D8" s="157">
        <v>2199567.28</v>
      </c>
      <c r="E8" s="157">
        <v>1908710</v>
      </c>
      <c r="F8" s="157">
        <v>290857.28</v>
      </c>
      <c r="G8" s="157">
        <v>1350000</v>
      </c>
    </row>
    <row r="9" ht="13.5" customHeight="1" spans="1:7">
      <c r="A9" s="158" t="s">
        <v>66</v>
      </c>
      <c r="B9" s="158" t="s">
        <v>111</v>
      </c>
      <c r="C9" s="157">
        <v>3531567.28</v>
      </c>
      <c r="D9" s="157">
        <v>2181567.28</v>
      </c>
      <c r="E9" s="157">
        <v>1908710</v>
      </c>
      <c r="F9" s="157">
        <v>272857.28</v>
      </c>
      <c r="G9" s="157">
        <v>1350000</v>
      </c>
    </row>
    <row r="10" ht="13.5" customHeight="1" spans="1:7">
      <c r="A10" s="159" t="s">
        <v>67</v>
      </c>
      <c r="B10" s="159" t="s">
        <v>112</v>
      </c>
      <c r="C10" s="157">
        <v>2141567.28</v>
      </c>
      <c r="D10" s="157">
        <v>2141567.28</v>
      </c>
      <c r="E10" s="157">
        <v>1908710</v>
      </c>
      <c r="F10" s="157">
        <v>232857.28</v>
      </c>
      <c r="G10" s="157"/>
    </row>
    <row r="11" ht="13.5" customHeight="1" spans="1:7">
      <c r="A11" s="159" t="s">
        <v>68</v>
      </c>
      <c r="B11" s="159" t="s">
        <v>113</v>
      </c>
      <c r="C11" s="157">
        <v>1390000</v>
      </c>
      <c r="D11" s="157">
        <v>40000</v>
      </c>
      <c r="E11" s="157"/>
      <c r="F11" s="157">
        <v>40000</v>
      </c>
      <c r="G11" s="157">
        <v>1350000</v>
      </c>
    </row>
    <row r="12" ht="13.5" customHeight="1" spans="1:7">
      <c r="A12" s="158" t="s">
        <v>69</v>
      </c>
      <c r="B12" s="158" t="s">
        <v>114</v>
      </c>
      <c r="C12" s="157">
        <v>18000</v>
      </c>
      <c r="D12" s="157">
        <v>18000</v>
      </c>
      <c r="E12" s="157"/>
      <c r="F12" s="157">
        <v>18000</v>
      </c>
      <c r="G12" s="157"/>
    </row>
    <row r="13" ht="13.5" customHeight="1" spans="1:7">
      <c r="A13" s="159" t="s">
        <v>70</v>
      </c>
      <c r="B13" s="159" t="s">
        <v>114</v>
      </c>
      <c r="C13" s="157">
        <v>18000</v>
      </c>
      <c r="D13" s="157">
        <v>18000</v>
      </c>
      <c r="E13" s="157"/>
      <c r="F13" s="157">
        <v>18000</v>
      </c>
      <c r="G13" s="157"/>
    </row>
    <row r="14" ht="13.5" customHeight="1" spans="1:7">
      <c r="A14" s="109" t="s">
        <v>71</v>
      </c>
      <c r="B14" s="109" t="s">
        <v>72</v>
      </c>
      <c r="C14" s="157">
        <v>284690.24</v>
      </c>
      <c r="D14" s="157">
        <v>284690.24</v>
      </c>
      <c r="E14" s="157">
        <v>284690.24</v>
      </c>
      <c r="F14" s="156"/>
      <c r="G14" s="156"/>
    </row>
    <row r="15" ht="13.5" customHeight="1" spans="1:7">
      <c r="A15" s="158" t="s">
        <v>73</v>
      </c>
      <c r="B15" s="158" t="s">
        <v>115</v>
      </c>
      <c r="C15" s="157">
        <v>284690.24</v>
      </c>
      <c r="D15" s="157">
        <v>284690.24</v>
      </c>
      <c r="E15" s="157">
        <v>284690.24</v>
      </c>
      <c r="F15" s="156"/>
      <c r="G15" s="156"/>
    </row>
    <row r="16" ht="13.5" customHeight="1" spans="1:7">
      <c r="A16" s="159" t="s">
        <v>74</v>
      </c>
      <c r="B16" s="159" t="s">
        <v>116</v>
      </c>
      <c r="C16" s="157">
        <v>284690.24</v>
      </c>
      <c r="D16" s="157">
        <v>284690.24</v>
      </c>
      <c r="E16" s="157">
        <v>284690.24</v>
      </c>
      <c r="F16" s="156"/>
      <c r="G16" s="156"/>
    </row>
    <row r="17" ht="13.5" customHeight="1" spans="1:7">
      <c r="A17" s="109" t="s">
        <v>77</v>
      </c>
      <c r="B17" s="109" t="s">
        <v>78</v>
      </c>
      <c r="C17" s="157">
        <v>206586.99</v>
      </c>
      <c r="D17" s="157">
        <v>206586.99</v>
      </c>
      <c r="E17" s="157">
        <v>206586.99</v>
      </c>
      <c r="F17" s="156"/>
      <c r="G17" s="156"/>
    </row>
    <row r="18" ht="13.5" customHeight="1" spans="1:7">
      <c r="A18" s="158" t="s">
        <v>79</v>
      </c>
      <c r="B18" s="158" t="s">
        <v>117</v>
      </c>
      <c r="C18" s="157">
        <v>206586.99</v>
      </c>
      <c r="D18" s="157">
        <v>206586.99</v>
      </c>
      <c r="E18" s="157">
        <v>206586.99</v>
      </c>
      <c r="F18" s="156"/>
      <c r="G18" s="156"/>
    </row>
    <row r="19" ht="13.5" customHeight="1" spans="1:7">
      <c r="A19" s="159" t="s">
        <v>80</v>
      </c>
      <c r="B19" s="159" t="s">
        <v>118</v>
      </c>
      <c r="C19" s="157">
        <v>130609.8</v>
      </c>
      <c r="D19" s="157">
        <v>130609.8</v>
      </c>
      <c r="E19" s="157">
        <v>130609.8</v>
      </c>
      <c r="F19" s="156"/>
      <c r="G19" s="156"/>
    </row>
    <row r="20" ht="13.5" customHeight="1" spans="1:7">
      <c r="A20" s="159" t="s">
        <v>82</v>
      </c>
      <c r="B20" s="159" t="s">
        <v>119</v>
      </c>
      <c r="C20" s="157">
        <v>69658.56</v>
      </c>
      <c r="D20" s="157">
        <v>69658.56</v>
      </c>
      <c r="E20" s="157">
        <v>69658.56</v>
      </c>
      <c r="F20" s="156"/>
      <c r="G20" s="156"/>
    </row>
    <row r="21" ht="13.5" customHeight="1" spans="1:7">
      <c r="A21" s="159" t="s">
        <v>83</v>
      </c>
      <c r="B21" s="159" t="s">
        <v>120</v>
      </c>
      <c r="C21" s="157">
        <v>6318.63</v>
      </c>
      <c r="D21" s="157">
        <v>6318.63</v>
      </c>
      <c r="E21" s="157">
        <v>6318.63</v>
      </c>
      <c r="F21" s="156"/>
      <c r="G21" s="156"/>
    </row>
    <row r="22" ht="13.5" customHeight="1" spans="1:7">
      <c r="A22" s="109" t="s">
        <v>84</v>
      </c>
      <c r="B22" s="109" t="s">
        <v>85</v>
      </c>
      <c r="C22" s="157">
        <v>226729.2</v>
      </c>
      <c r="D22" s="157">
        <v>226729.2</v>
      </c>
      <c r="E22" s="157">
        <v>226729.2</v>
      </c>
      <c r="F22" s="156"/>
      <c r="G22" s="156"/>
    </row>
    <row r="23" ht="13.5" customHeight="1" spans="1:7">
      <c r="A23" s="158" t="s">
        <v>86</v>
      </c>
      <c r="B23" s="158" t="s">
        <v>121</v>
      </c>
      <c r="C23" s="157">
        <v>226729.2</v>
      </c>
      <c r="D23" s="157">
        <v>226729.2</v>
      </c>
      <c r="E23" s="157">
        <v>226729.2</v>
      </c>
      <c r="F23" s="156"/>
      <c r="G23" s="156"/>
    </row>
    <row r="24" ht="13.5" customHeight="1" spans="1:7">
      <c r="A24" s="159" t="s">
        <v>87</v>
      </c>
      <c r="B24" s="159" t="s">
        <v>122</v>
      </c>
      <c r="C24" s="157">
        <v>226729.2</v>
      </c>
      <c r="D24" s="157">
        <v>226729.2</v>
      </c>
      <c r="E24" s="157">
        <v>226729.2</v>
      </c>
      <c r="F24" s="156"/>
      <c r="G24" s="156"/>
    </row>
    <row r="25" ht="18" customHeight="1" spans="1:7">
      <c r="A25" s="160" t="s">
        <v>88</v>
      </c>
      <c r="B25" s="161" t="s">
        <v>88</v>
      </c>
      <c r="C25" s="162">
        <v>4267573.71</v>
      </c>
      <c r="D25" s="157">
        <v>2917573.71</v>
      </c>
      <c r="E25" s="162">
        <v>2626716.43</v>
      </c>
      <c r="F25" s="162">
        <v>290857.28</v>
      </c>
      <c r="G25" s="162">
        <v>1350000</v>
      </c>
    </row>
  </sheetData>
  <mergeCells count="7">
    <mergeCell ref="A3:G3"/>
    <mergeCell ref="A4:E4"/>
    <mergeCell ref="A5:B5"/>
    <mergeCell ref="D5:F5"/>
    <mergeCell ref="A25:B25"/>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D23" sqref="D23"/>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43"/>
      <c r="B2" s="143"/>
      <c r="C2" s="63"/>
      <c r="F2" s="144" t="s">
        <v>123</v>
      </c>
    </row>
    <row r="3" ht="25.5" customHeight="1" spans="1:6">
      <c r="A3" s="145" t="s">
        <v>124</v>
      </c>
      <c r="B3" s="145"/>
      <c r="C3" s="145"/>
      <c r="D3" s="145"/>
      <c r="E3" s="145"/>
      <c r="F3" s="145"/>
    </row>
    <row r="4" ht="15.75" customHeight="1" spans="1:6">
      <c r="A4" s="5" t="s">
        <v>2</v>
      </c>
      <c r="B4" s="143"/>
      <c r="C4" s="63"/>
      <c r="F4" s="144" t="s">
        <v>125</v>
      </c>
    </row>
    <row r="5" ht="19.5" customHeight="1" spans="1:6">
      <c r="A5" s="10" t="s">
        <v>126</v>
      </c>
      <c r="B5" s="16" t="s">
        <v>127</v>
      </c>
      <c r="C5" s="11" t="s">
        <v>128</v>
      </c>
      <c r="D5" s="12"/>
      <c r="E5" s="13"/>
      <c r="F5" s="16" t="s">
        <v>129</v>
      </c>
    </row>
    <row r="6" ht="19.5" customHeight="1" spans="1:6">
      <c r="A6" s="18"/>
      <c r="B6" s="19"/>
      <c r="C6" s="60" t="s">
        <v>38</v>
      </c>
      <c r="D6" s="60" t="s">
        <v>130</v>
      </c>
      <c r="E6" s="60" t="s">
        <v>131</v>
      </c>
      <c r="F6" s="19"/>
    </row>
    <row r="7" ht="18.75" customHeight="1" spans="1:6">
      <c r="A7" s="146">
        <v>1</v>
      </c>
      <c r="B7" s="146">
        <v>2</v>
      </c>
      <c r="C7" s="147">
        <v>3</v>
      </c>
      <c r="D7" s="146">
        <v>4</v>
      </c>
      <c r="E7" s="146">
        <v>5</v>
      </c>
      <c r="F7" s="146">
        <v>6</v>
      </c>
    </row>
    <row r="8" ht="18.75" customHeight="1" spans="1:6">
      <c r="A8" s="148">
        <v>27000</v>
      </c>
      <c r="B8" s="149"/>
      <c r="C8" s="150">
        <v>25000</v>
      </c>
      <c r="D8" s="149"/>
      <c r="E8" s="150">
        <v>25000</v>
      </c>
      <c r="F8" s="148">
        <v>2000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2"/>
  <sheetViews>
    <sheetView showZeros="0" workbookViewId="0">
      <pane ySplit="1" topLeftCell="A4" activePane="bottomLeft" state="frozen"/>
      <selection/>
      <selection pane="bottomLeft" activeCell="F37" sqref="F37"/>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38"/>
      <c r="W2" s="54" t="s">
        <v>132</v>
      </c>
    </row>
    <row r="3" ht="27.75" customHeight="1" spans="1:23">
      <c r="A3" s="27" t="s">
        <v>133</v>
      </c>
      <c r="B3" s="27"/>
      <c r="C3" s="27"/>
      <c r="D3" s="27"/>
      <c r="E3" s="27"/>
      <c r="F3" s="27"/>
      <c r="G3" s="27"/>
      <c r="H3" s="27"/>
      <c r="I3" s="27"/>
      <c r="J3" s="27"/>
      <c r="K3" s="27"/>
      <c r="L3" s="27"/>
      <c r="M3" s="27"/>
      <c r="N3" s="27"/>
      <c r="O3" s="27"/>
      <c r="P3" s="27"/>
      <c r="Q3" s="27"/>
      <c r="R3" s="27"/>
      <c r="S3" s="27"/>
      <c r="T3" s="27"/>
      <c r="U3" s="27"/>
      <c r="V3" s="27"/>
      <c r="W3" s="27"/>
    </row>
    <row r="4" ht="13.5" customHeight="1" spans="1:23">
      <c r="A4" s="5" t="s">
        <v>2</v>
      </c>
      <c r="B4" s="6"/>
      <c r="C4" s="6"/>
      <c r="D4" s="6"/>
      <c r="E4" s="6"/>
      <c r="F4" s="6"/>
      <c r="G4" s="6"/>
      <c r="H4" s="7"/>
      <c r="I4" s="7"/>
      <c r="J4" s="7"/>
      <c r="K4" s="7"/>
      <c r="L4" s="7"/>
      <c r="M4" s="7"/>
      <c r="N4" s="7"/>
      <c r="O4" s="7"/>
      <c r="P4" s="7"/>
      <c r="Q4" s="7"/>
      <c r="U4" s="138"/>
      <c r="W4" s="106" t="s">
        <v>125</v>
      </c>
    </row>
    <row r="5" ht="21.75" customHeight="1" spans="1:23">
      <c r="A5" s="9" t="s">
        <v>134</v>
      </c>
      <c r="B5" s="9" t="s">
        <v>135</v>
      </c>
      <c r="C5" s="9" t="s">
        <v>136</v>
      </c>
      <c r="D5" s="10" t="s">
        <v>137</v>
      </c>
      <c r="E5" s="10" t="s">
        <v>138</v>
      </c>
      <c r="F5" s="10" t="s">
        <v>139</v>
      </c>
      <c r="G5" s="10" t="s">
        <v>140</v>
      </c>
      <c r="H5" s="60" t="s">
        <v>141</v>
      </c>
      <c r="I5" s="60"/>
      <c r="J5" s="60"/>
      <c r="K5" s="60"/>
      <c r="L5" s="134"/>
      <c r="M5" s="134"/>
      <c r="N5" s="134"/>
      <c r="O5" s="134"/>
      <c r="P5" s="134"/>
      <c r="Q5" s="46"/>
      <c r="R5" s="60"/>
      <c r="S5" s="60"/>
      <c r="T5" s="60"/>
      <c r="U5" s="60"/>
      <c r="V5" s="60"/>
      <c r="W5" s="60"/>
    </row>
    <row r="6" ht="21.75" customHeight="1" spans="1:23">
      <c r="A6" s="14"/>
      <c r="B6" s="14"/>
      <c r="C6" s="14"/>
      <c r="D6" s="15"/>
      <c r="E6" s="15"/>
      <c r="F6" s="15"/>
      <c r="G6" s="15"/>
      <c r="H6" s="60" t="s">
        <v>36</v>
      </c>
      <c r="I6" s="46" t="s">
        <v>39</v>
      </c>
      <c r="J6" s="46"/>
      <c r="K6" s="46"/>
      <c r="L6" s="134"/>
      <c r="M6" s="134"/>
      <c r="N6" s="134" t="s">
        <v>142</v>
      </c>
      <c r="O6" s="134"/>
      <c r="P6" s="134"/>
      <c r="Q6" s="46" t="s">
        <v>42</v>
      </c>
      <c r="R6" s="60" t="s">
        <v>56</v>
      </c>
      <c r="S6" s="46"/>
      <c r="T6" s="46"/>
      <c r="U6" s="46"/>
      <c r="V6" s="46"/>
      <c r="W6" s="46"/>
    </row>
    <row r="7" ht="15" customHeight="1" spans="1:23">
      <c r="A7" s="17"/>
      <c r="B7" s="17"/>
      <c r="C7" s="17"/>
      <c r="D7" s="18"/>
      <c r="E7" s="18"/>
      <c r="F7" s="18"/>
      <c r="G7" s="18"/>
      <c r="H7" s="60"/>
      <c r="I7" s="46" t="s">
        <v>143</v>
      </c>
      <c r="J7" s="46" t="s">
        <v>144</v>
      </c>
      <c r="K7" s="46" t="s">
        <v>145</v>
      </c>
      <c r="L7" s="142" t="s">
        <v>146</v>
      </c>
      <c r="M7" s="142" t="s">
        <v>147</v>
      </c>
      <c r="N7" s="142" t="s">
        <v>39</v>
      </c>
      <c r="O7" s="142" t="s">
        <v>40</v>
      </c>
      <c r="P7" s="142" t="s">
        <v>41</v>
      </c>
      <c r="Q7" s="46"/>
      <c r="R7" s="46" t="s">
        <v>38</v>
      </c>
      <c r="S7" s="46" t="s">
        <v>49</v>
      </c>
      <c r="T7" s="46" t="s">
        <v>148</v>
      </c>
      <c r="U7" s="46" t="s">
        <v>45</v>
      </c>
      <c r="V7" s="46" t="s">
        <v>46</v>
      </c>
      <c r="W7" s="46" t="s">
        <v>47</v>
      </c>
    </row>
    <row r="8" ht="27.75" customHeight="1" spans="1:23">
      <c r="A8" s="17"/>
      <c r="B8" s="17"/>
      <c r="C8" s="17"/>
      <c r="D8" s="18"/>
      <c r="E8" s="18"/>
      <c r="F8" s="18"/>
      <c r="G8" s="18"/>
      <c r="H8" s="60"/>
      <c r="I8" s="46"/>
      <c r="J8" s="46"/>
      <c r="K8" s="46"/>
      <c r="L8" s="142"/>
      <c r="M8" s="142"/>
      <c r="N8" s="142"/>
      <c r="O8" s="142"/>
      <c r="P8" s="142"/>
      <c r="Q8" s="46"/>
      <c r="R8" s="46"/>
      <c r="S8" s="46"/>
      <c r="T8" s="46"/>
      <c r="U8" s="46"/>
      <c r="V8" s="46"/>
      <c r="W8" s="46"/>
    </row>
    <row r="9" ht="15" customHeight="1" spans="1:23">
      <c r="A9" s="139">
        <v>1</v>
      </c>
      <c r="B9" s="139">
        <v>2</v>
      </c>
      <c r="C9" s="139">
        <v>3</v>
      </c>
      <c r="D9" s="139">
        <v>4</v>
      </c>
      <c r="E9" s="139">
        <v>5</v>
      </c>
      <c r="F9" s="139">
        <v>6</v>
      </c>
      <c r="G9" s="139">
        <v>7</v>
      </c>
      <c r="H9" s="139">
        <v>8</v>
      </c>
      <c r="I9" s="139">
        <v>9</v>
      </c>
      <c r="J9" s="139">
        <v>10</v>
      </c>
      <c r="K9" s="139">
        <v>11</v>
      </c>
      <c r="L9" s="139">
        <v>12</v>
      </c>
      <c r="M9" s="139">
        <v>13</v>
      </c>
      <c r="N9" s="139">
        <v>14</v>
      </c>
      <c r="O9" s="139">
        <v>15</v>
      </c>
      <c r="P9" s="139">
        <v>16</v>
      </c>
      <c r="Q9" s="139">
        <v>17</v>
      </c>
      <c r="R9" s="139">
        <v>18</v>
      </c>
      <c r="S9" s="139">
        <v>19</v>
      </c>
      <c r="T9" s="139">
        <v>20</v>
      </c>
      <c r="U9" s="139">
        <v>21</v>
      </c>
      <c r="V9" s="139">
        <v>22</v>
      </c>
      <c r="W9" s="139">
        <v>23</v>
      </c>
    </row>
    <row r="10" ht="18.75" customHeight="1" spans="1:23">
      <c r="A10" s="127" t="s">
        <v>50</v>
      </c>
      <c r="B10" s="140" t="s">
        <v>149</v>
      </c>
      <c r="C10" s="140" t="s">
        <v>150</v>
      </c>
      <c r="D10" s="140" t="s">
        <v>67</v>
      </c>
      <c r="E10" s="140" t="s">
        <v>112</v>
      </c>
      <c r="F10" s="140" t="s">
        <v>151</v>
      </c>
      <c r="G10" s="140" t="s">
        <v>152</v>
      </c>
      <c r="H10" s="141">
        <v>455352</v>
      </c>
      <c r="I10" s="141">
        <v>455352</v>
      </c>
      <c r="J10" s="23"/>
      <c r="K10" s="23"/>
      <c r="L10" s="141">
        <v>455352</v>
      </c>
      <c r="M10" s="23"/>
      <c r="N10" s="23"/>
      <c r="O10" s="23"/>
      <c r="P10" s="23"/>
      <c r="Q10" s="23"/>
      <c r="R10" s="23"/>
      <c r="S10" s="23"/>
      <c r="T10" s="23"/>
      <c r="U10" s="23"/>
      <c r="V10" s="23"/>
      <c r="W10" s="23"/>
    </row>
    <row r="11" ht="18.75" customHeight="1" spans="1:23">
      <c r="A11" s="127" t="s">
        <v>50</v>
      </c>
      <c r="B11" s="140" t="s">
        <v>149</v>
      </c>
      <c r="C11" s="140" t="s">
        <v>150</v>
      </c>
      <c r="D11" s="140" t="s">
        <v>67</v>
      </c>
      <c r="E11" s="140" t="s">
        <v>112</v>
      </c>
      <c r="F11" s="140" t="s">
        <v>153</v>
      </c>
      <c r="G11" s="140" t="s">
        <v>154</v>
      </c>
      <c r="H11" s="141">
        <v>1088532</v>
      </c>
      <c r="I11" s="141">
        <v>1088532</v>
      </c>
      <c r="J11" s="23"/>
      <c r="K11" s="23"/>
      <c r="L11" s="141">
        <v>1088532</v>
      </c>
      <c r="M11" s="23"/>
      <c r="N11" s="23"/>
      <c r="O11" s="23"/>
      <c r="P11" s="23"/>
      <c r="Q11" s="23"/>
      <c r="R11" s="23"/>
      <c r="S11" s="23"/>
      <c r="T11" s="23"/>
      <c r="U11" s="23"/>
      <c r="V11" s="23"/>
      <c r="W11" s="23"/>
    </row>
    <row r="12" ht="18.75" customHeight="1" spans="1:23">
      <c r="A12" s="127" t="s">
        <v>50</v>
      </c>
      <c r="B12" s="140" t="s">
        <v>149</v>
      </c>
      <c r="C12" s="140" t="s">
        <v>150</v>
      </c>
      <c r="D12" s="140" t="s">
        <v>67</v>
      </c>
      <c r="E12" s="140" t="s">
        <v>112</v>
      </c>
      <c r="F12" s="140" t="s">
        <v>155</v>
      </c>
      <c r="G12" s="140" t="s">
        <v>156</v>
      </c>
      <c r="H12" s="141">
        <v>37946</v>
      </c>
      <c r="I12" s="141">
        <v>37946</v>
      </c>
      <c r="J12" s="23"/>
      <c r="K12" s="23"/>
      <c r="L12" s="141">
        <v>37946</v>
      </c>
      <c r="M12" s="23"/>
      <c r="N12" s="23"/>
      <c r="O12" s="23"/>
      <c r="P12" s="23"/>
      <c r="Q12" s="23"/>
      <c r="R12" s="23"/>
      <c r="S12" s="23"/>
      <c r="T12" s="23"/>
      <c r="U12" s="23"/>
      <c r="V12" s="23"/>
      <c r="W12" s="23"/>
    </row>
    <row r="13" ht="18.75" customHeight="1" spans="1:23">
      <c r="A13" s="127" t="s">
        <v>50</v>
      </c>
      <c r="B13" s="140" t="s">
        <v>157</v>
      </c>
      <c r="C13" s="140" t="s">
        <v>158</v>
      </c>
      <c r="D13" s="140" t="s">
        <v>67</v>
      </c>
      <c r="E13" s="140" t="s">
        <v>112</v>
      </c>
      <c r="F13" s="140" t="s">
        <v>155</v>
      </c>
      <c r="G13" s="140" t="s">
        <v>156</v>
      </c>
      <c r="H13" s="141">
        <v>326880</v>
      </c>
      <c r="I13" s="141">
        <v>326880</v>
      </c>
      <c r="J13" s="23"/>
      <c r="K13" s="23"/>
      <c r="L13" s="141">
        <v>326880</v>
      </c>
      <c r="M13" s="23"/>
      <c r="N13" s="23"/>
      <c r="O13" s="23"/>
      <c r="P13" s="23"/>
      <c r="Q13" s="23"/>
      <c r="R13" s="23"/>
      <c r="S13" s="23"/>
      <c r="T13" s="23"/>
      <c r="U13" s="23"/>
      <c r="V13" s="23"/>
      <c r="W13" s="23"/>
    </row>
    <row r="14" ht="18.75" customHeight="1" spans="1:23">
      <c r="A14" s="127" t="s">
        <v>50</v>
      </c>
      <c r="B14" s="140" t="s">
        <v>159</v>
      </c>
      <c r="C14" s="140" t="s">
        <v>160</v>
      </c>
      <c r="D14" s="140" t="s">
        <v>74</v>
      </c>
      <c r="E14" s="140" t="s">
        <v>116</v>
      </c>
      <c r="F14" s="140" t="s">
        <v>161</v>
      </c>
      <c r="G14" s="140" t="s">
        <v>162</v>
      </c>
      <c r="H14" s="141">
        <v>284690.24</v>
      </c>
      <c r="I14" s="141">
        <v>284690.24</v>
      </c>
      <c r="J14" s="23"/>
      <c r="K14" s="23"/>
      <c r="L14" s="141">
        <v>284690.24</v>
      </c>
      <c r="M14" s="23"/>
      <c r="N14" s="23"/>
      <c r="O14" s="23"/>
      <c r="P14" s="23"/>
      <c r="Q14" s="23"/>
      <c r="R14" s="23"/>
      <c r="S14" s="23"/>
      <c r="T14" s="23"/>
      <c r="U14" s="23"/>
      <c r="V14" s="23"/>
      <c r="W14" s="23"/>
    </row>
    <row r="15" ht="18.75" customHeight="1" spans="1:23">
      <c r="A15" s="127" t="s">
        <v>50</v>
      </c>
      <c r="B15" s="140" t="s">
        <v>159</v>
      </c>
      <c r="C15" s="140" t="s">
        <v>160</v>
      </c>
      <c r="D15" s="140" t="s">
        <v>80</v>
      </c>
      <c r="E15" s="140" t="s">
        <v>118</v>
      </c>
      <c r="F15" s="140" t="s">
        <v>163</v>
      </c>
      <c r="G15" s="140" t="s">
        <v>164</v>
      </c>
      <c r="H15" s="141">
        <v>130609.8</v>
      </c>
      <c r="I15" s="141">
        <v>130609.8</v>
      </c>
      <c r="J15" s="23"/>
      <c r="K15" s="23"/>
      <c r="L15" s="141">
        <v>130609.8</v>
      </c>
      <c r="M15" s="23"/>
      <c r="N15" s="23"/>
      <c r="O15" s="23"/>
      <c r="P15" s="23"/>
      <c r="Q15" s="23"/>
      <c r="R15" s="23"/>
      <c r="S15" s="23"/>
      <c r="T15" s="23"/>
      <c r="U15" s="23"/>
      <c r="V15" s="23"/>
      <c r="W15" s="23"/>
    </row>
    <row r="16" ht="18.75" customHeight="1" spans="1:23">
      <c r="A16" s="127" t="s">
        <v>50</v>
      </c>
      <c r="B16" s="140" t="s">
        <v>159</v>
      </c>
      <c r="C16" s="140" t="s">
        <v>160</v>
      </c>
      <c r="D16" s="140" t="s">
        <v>82</v>
      </c>
      <c r="E16" s="140" t="s">
        <v>119</v>
      </c>
      <c r="F16" s="140" t="s">
        <v>165</v>
      </c>
      <c r="G16" s="140" t="s">
        <v>166</v>
      </c>
      <c r="H16" s="141">
        <v>69658.56</v>
      </c>
      <c r="I16" s="141">
        <v>69658.56</v>
      </c>
      <c r="J16" s="23"/>
      <c r="K16" s="23"/>
      <c r="L16" s="141">
        <v>69658.56</v>
      </c>
      <c r="M16" s="23"/>
      <c r="N16" s="23"/>
      <c r="O16" s="23"/>
      <c r="P16" s="23"/>
      <c r="Q16" s="23"/>
      <c r="R16" s="23"/>
      <c r="S16" s="23"/>
      <c r="T16" s="23"/>
      <c r="U16" s="23"/>
      <c r="V16" s="23"/>
      <c r="W16" s="23"/>
    </row>
    <row r="17" ht="18.75" customHeight="1" spans="1:23">
      <c r="A17" s="127" t="s">
        <v>50</v>
      </c>
      <c r="B17" s="140" t="s">
        <v>159</v>
      </c>
      <c r="C17" s="140" t="s">
        <v>160</v>
      </c>
      <c r="D17" s="140" t="s">
        <v>83</v>
      </c>
      <c r="E17" s="140" t="s">
        <v>120</v>
      </c>
      <c r="F17" s="140" t="s">
        <v>167</v>
      </c>
      <c r="G17" s="140" t="s">
        <v>168</v>
      </c>
      <c r="H17" s="141">
        <v>3558.63</v>
      </c>
      <c r="I17" s="141">
        <v>3558.63</v>
      </c>
      <c r="J17" s="23"/>
      <c r="K17" s="23"/>
      <c r="L17" s="141">
        <v>3558.63</v>
      </c>
      <c r="M17" s="23"/>
      <c r="N17" s="23"/>
      <c r="O17" s="23"/>
      <c r="P17" s="23"/>
      <c r="Q17" s="23"/>
      <c r="R17" s="23"/>
      <c r="S17" s="23"/>
      <c r="T17" s="23"/>
      <c r="U17" s="23"/>
      <c r="V17" s="23"/>
      <c r="W17" s="23"/>
    </row>
    <row r="18" ht="18.75" customHeight="1" spans="1:23">
      <c r="A18" s="127" t="s">
        <v>50</v>
      </c>
      <c r="B18" s="140" t="s">
        <v>159</v>
      </c>
      <c r="C18" s="140" t="s">
        <v>160</v>
      </c>
      <c r="D18" s="140" t="s">
        <v>83</v>
      </c>
      <c r="E18" s="140" t="s">
        <v>120</v>
      </c>
      <c r="F18" s="140" t="s">
        <v>167</v>
      </c>
      <c r="G18" s="140" t="s">
        <v>168</v>
      </c>
      <c r="H18" s="141">
        <v>2760</v>
      </c>
      <c r="I18" s="141">
        <v>2760</v>
      </c>
      <c r="J18" s="23"/>
      <c r="K18" s="23"/>
      <c r="L18" s="141">
        <v>2760</v>
      </c>
      <c r="M18" s="23"/>
      <c r="N18" s="23"/>
      <c r="O18" s="23"/>
      <c r="P18" s="23"/>
      <c r="Q18" s="23"/>
      <c r="R18" s="23"/>
      <c r="S18" s="23"/>
      <c r="T18" s="23"/>
      <c r="U18" s="23"/>
      <c r="V18" s="23"/>
      <c r="W18" s="23"/>
    </row>
    <row r="19" ht="18.75" customHeight="1" spans="1:23">
      <c r="A19" s="127" t="s">
        <v>50</v>
      </c>
      <c r="B19" s="140" t="s">
        <v>169</v>
      </c>
      <c r="C19" s="140" t="s">
        <v>122</v>
      </c>
      <c r="D19" s="140" t="s">
        <v>87</v>
      </c>
      <c r="E19" s="140" t="s">
        <v>122</v>
      </c>
      <c r="F19" s="140" t="s">
        <v>170</v>
      </c>
      <c r="G19" s="140" t="s">
        <v>122</v>
      </c>
      <c r="H19" s="141">
        <v>226729.2</v>
      </c>
      <c r="I19" s="141">
        <v>226729.2</v>
      </c>
      <c r="J19" s="23"/>
      <c r="K19" s="23"/>
      <c r="L19" s="141">
        <v>226729.2</v>
      </c>
      <c r="M19" s="23"/>
      <c r="N19" s="23"/>
      <c r="O19" s="23"/>
      <c r="P19" s="23"/>
      <c r="Q19" s="23"/>
      <c r="R19" s="23"/>
      <c r="S19" s="23"/>
      <c r="T19" s="23"/>
      <c r="U19" s="23"/>
      <c r="V19" s="23"/>
      <c r="W19" s="23"/>
    </row>
    <row r="20" ht="18.75" customHeight="1" spans="1:23">
      <c r="A20" s="127" t="s">
        <v>50</v>
      </c>
      <c r="B20" s="140" t="s">
        <v>171</v>
      </c>
      <c r="C20" s="140" t="s">
        <v>172</v>
      </c>
      <c r="D20" s="140" t="s">
        <v>67</v>
      </c>
      <c r="E20" s="140" t="s">
        <v>112</v>
      </c>
      <c r="F20" s="140" t="s">
        <v>173</v>
      </c>
      <c r="G20" s="140" t="s">
        <v>174</v>
      </c>
      <c r="H20" s="141">
        <v>1000</v>
      </c>
      <c r="I20" s="141">
        <v>1000</v>
      </c>
      <c r="J20" s="23"/>
      <c r="K20" s="23"/>
      <c r="L20" s="141">
        <v>1000</v>
      </c>
      <c r="M20" s="23"/>
      <c r="N20" s="23"/>
      <c r="O20" s="23"/>
      <c r="P20" s="23"/>
      <c r="Q20" s="23"/>
      <c r="R20" s="23"/>
      <c r="S20" s="23"/>
      <c r="T20" s="23"/>
      <c r="U20" s="23"/>
      <c r="V20" s="23"/>
      <c r="W20" s="23"/>
    </row>
    <row r="21" ht="18.75" customHeight="1" spans="1:23">
      <c r="A21" s="127" t="s">
        <v>50</v>
      </c>
      <c r="B21" s="140" t="s">
        <v>171</v>
      </c>
      <c r="C21" s="140" t="s">
        <v>172</v>
      </c>
      <c r="D21" s="140" t="s">
        <v>67</v>
      </c>
      <c r="E21" s="140" t="s">
        <v>112</v>
      </c>
      <c r="F21" s="140" t="s">
        <v>175</v>
      </c>
      <c r="G21" s="140" t="s">
        <v>176</v>
      </c>
      <c r="H21" s="141">
        <v>16000</v>
      </c>
      <c r="I21" s="141">
        <v>16000</v>
      </c>
      <c r="J21" s="23"/>
      <c r="K21" s="23"/>
      <c r="L21" s="141">
        <v>16000</v>
      </c>
      <c r="M21" s="23"/>
      <c r="N21" s="23"/>
      <c r="O21" s="23"/>
      <c r="P21" s="23"/>
      <c r="Q21" s="23"/>
      <c r="R21" s="23"/>
      <c r="S21" s="23"/>
      <c r="T21" s="23"/>
      <c r="U21" s="23"/>
      <c r="V21" s="23"/>
      <c r="W21" s="23"/>
    </row>
    <row r="22" ht="18.75" customHeight="1" spans="1:23">
      <c r="A22" s="127" t="s">
        <v>50</v>
      </c>
      <c r="B22" s="140" t="s">
        <v>171</v>
      </c>
      <c r="C22" s="140" t="s">
        <v>172</v>
      </c>
      <c r="D22" s="140" t="s">
        <v>67</v>
      </c>
      <c r="E22" s="140" t="s">
        <v>112</v>
      </c>
      <c r="F22" s="140" t="s">
        <v>177</v>
      </c>
      <c r="G22" s="140" t="s">
        <v>178</v>
      </c>
      <c r="H22" s="141">
        <v>50000</v>
      </c>
      <c r="I22" s="141">
        <v>50000</v>
      </c>
      <c r="J22" s="23"/>
      <c r="K22" s="23"/>
      <c r="L22" s="141">
        <v>50000</v>
      </c>
      <c r="M22" s="23"/>
      <c r="N22" s="23"/>
      <c r="O22" s="23"/>
      <c r="P22" s="23"/>
      <c r="Q22" s="23"/>
      <c r="R22" s="23"/>
      <c r="S22" s="23"/>
      <c r="T22" s="23"/>
      <c r="U22" s="23"/>
      <c r="V22" s="23"/>
      <c r="W22" s="23"/>
    </row>
    <row r="23" ht="18.75" customHeight="1" spans="1:23">
      <c r="A23" s="127" t="s">
        <v>50</v>
      </c>
      <c r="B23" s="140" t="s">
        <v>171</v>
      </c>
      <c r="C23" s="140" t="s">
        <v>172</v>
      </c>
      <c r="D23" s="140" t="s">
        <v>67</v>
      </c>
      <c r="E23" s="140" t="s">
        <v>112</v>
      </c>
      <c r="F23" s="140" t="s">
        <v>179</v>
      </c>
      <c r="G23" s="140" t="s">
        <v>180</v>
      </c>
      <c r="H23" s="141">
        <v>7000</v>
      </c>
      <c r="I23" s="141">
        <v>7000</v>
      </c>
      <c r="J23" s="23"/>
      <c r="K23" s="23"/>
      <c r="L23" s="141">
        <v>7000</v>
      </c>
      <c r="M23" s="23"/>
      <c r="N23" s="23"/>
      <c r="O23" s="23"/>
      <c r="P23" s="23"/>
      <c r="Q23" s="23"/>
      <c r="R23" s="23"/>
      <c r="S23" s="23"/>
      <c r="T23" s="23"/>
      <c r="U23" s="23"/>
      <c r="V23" s="23"/>
      <c r="W23" s="23"/>
    </row>
    <row r="24" ht="18.75" customHeight="1" spans="1:23">
      <c r="A24" s="127" t="s">
        <v>50</v>
      </c>
      <c r="B24" s="140" t="s">
        <v>181</v>
      </c>
      <c r="C24" s="140" t="s">
        <v>129</v>
      </c>
      <c r="D24" s="140" t="s">
        <v>67</v>
      </c>
      <c r="E24" s="140" t="s">
        <v>112</v>
      </c>
      <c r="F24" s="140" t="s">
        <v>182</v>
      </c>
      <c r="G24" s="140" t="s">
        <v>129</v>
      </c>
      <c r="H24" s="141">
        <v>2000</v>
      </c>
      <c r="I24" s="141">
        <v>2000</v>
      </c>
      <c r="J24" s="23"/>
      <c r="K24" s="23"/>
      <c r="L24" s="141">
        <v>2000</v>
      </c>
      <c r="M24" s="23"/>
      <c r="N24" s="23"/>
      <c r="O24" s="23"/>
      <c r="P24" s="23"/>
      <c r="Q24" s="23"/>
      <c r="R24" s="23"/>
      <c r="S24" s="23"/>
      <c r="T24" s="23"/>
      <c r="U24" s="23"/>
      <c r="V24" s="23"/>
      <c r="W24" s="23"/>
    </row>
    <row r="25" ht="18.75" customHeight="1" spans="1:23">
      <c r="A25" s="127" t="s">
        <v>50</v>
      </c>
      <c r="B25" s="140" t="s">
        <v>183</v>
      </c>
      <c r="C25" s="140" t="s">
        <v>184</v>
      </c>
      <c r="D25" s="140" t="s">
        <v>70</v>
      </c>
      <c r="E25" s="140" t="s">
        <v>114</v>
      </c>
      <c r="F25" s="140" t="s">
        <v>185</v>
      </c>
      <c r="G25" s="140" t="s">
        <v>186</v>
      </c>
      <c r="H25" s="141">
        <v>18000</v>
      </c>
      <c r="I25" s="141">
        <v>18000</v>
      </c>
      <c r="J25" s="23"/>
      <c r="K25" s="23"/>
      <c r="L25" s="141">
        <v>18000</v>
      </c>
      <c r="M25" s="23"/>
      <c r="N25" s="23"/>
      <c r="O25" s="23"/>
      <c r="P25" s="23"/>
      <c r="Q25" s="23"/>
      <c r="R25" s="23"/>
      <c r="S25" s="23"/>
      <c r="T25" s="23"/>
      <c r="U25" s="23"/>
      <c r="V25" s="23"/>
      <c r="W25" s="23"/>
    </row>
    <row r="26" ht="18.75" customHeight="1" spans="1:23">
      <c r="A26" s="127" t="s">
        <v>50</v>
      </c>
      <c r="B26" s="140" t="s">
        <v>187</v>
      </c>
      <c r="C26" s="140" t="s">
        <v>188</v>
      </c>
      <c r="D26" s="140" t="s">
        <v>67</v>
      </c>
      <c r="E26" s="140" t="s">
        <v>112</v>
      </c>
      <c r="F26" s="140" t="s">
        <v>189</v>
      </c>
      <c r="G26" s="140" t="s">
        <v>188</v>
      </c>
      <c r="H26" s="141">
        <v>34829.28</v>
      </c>
      <c r="I26" s="141">
        <v>34829.28</v>
      </c>
      <c r="J26" s="23"/>
      <c r="K26" s="23"/>
      <c r="L26" s="141">
        <v>34829.28</v>
      </c>
      <c r="M26" s="23"/>
      <c r="N26" s="23"/>
      <c r="O26" s="23"/>
      <c r="P26" s="23"/>
      <c r="Q26" s="23"/>
      <c r="R26" s="23"/>
      <c r="S26" s="23"/>
      <c r="T26" s="23"/>
      <c r="U26" s="23"/>
      <c r="V26" s="23"/>
      <c r="W26" s="23"/>
    </row>
    <row r="27" ht="18.75" customHeight="1" spans="1:23">
      <c r="A27" s="127" t="s">
        <v>50</v>
      </c>
      <c r="B27" s="140" t="s">
        <v>171</v>
      </c>
      <c r="C27" s="140" t="s">
        <v>172</v>
      </c>
      <c r="D27" s="140" t="s">
        <v>67</v>
      </c>
      <c r="E27" s="140" t="s">
        <v>112</v>
      </c>
      <c r="F27" s="140" t="s">
        <v>190</v>
      </c>
      <c r="G27" s="140" t="s">
        <v>191</v>
      </c>
      <c r="H27" s="141">
        <v>1500</v>
      </c>
      <c r="I27" s="141">
        <v>1500</v>
      </c>
      <c r="J27" s="23"/>
      <c r="K27" s="23"/>
      <c r="L27" s="141">
        <v>1500</v>
      </c>
      <c r="M27" s="23"/>
      <c r="N27" s="23"/>
      <c r="O27" s="23"/>
      <c r="P27" s="23"/>
      <c r="Q27" s="23"/>
      <c r="R27" s="23"/>
      <c r="S27" s="23"/>
      <c r="T27" s="23"/>
      <c r="U27" s="23"/>
      <c r="V27" s="23"/>
      <c r="W27" s="23"/>
    </row>
    <row r="28" ht="18.75" customHeight="1" spans="1:23">
      <c r="A28" s="127" t="s">
        <v>50</v>
      </c>
      <c r="B28" s="140" t="s">
        <v>192</v>
      </c>
      <c r="C28" s="140" t="s">
        <v>193</v>
      </c>
      <c r="D28" s="140" t="s">
        <v>68</v>
      </c>
      <c r="E28" s="140" t="s">
        <v>113</v>
      </c>
      <c r="F28" s="140" t="s">
        <v>190</v>
      </c>
      <c r="G28" s="140" t="s">
        <v>191</v>
      </c>
      <c r="H28" s="141">
        <v>15000</v>
      </c>
      <c r="I28" s="141">
        <v>15000</v>
      </c>
      <c r="J28" s="23"/>
      <c r="K28" s="23"/>
      <c r="L28" s="141">
        <v>15000</v>
      </c>
      <c r="M28" s="23"/>
      <c r="N28" s="23"/>
      <c r="O28" s="23"/>
      <c r="P28" s="23"/>
      <c r="Q28" s="23"/>
      <c r="R28" s="23"/>
      <c r="S28" s="23"/>
      <c r="T28" s="23"/>
      <c r="U28" s="23"/>
      <c r="V28" s="23"/>
      <c r="W28" s="23"/>
    </row>
    <row r="29" ht="18.75" customHeight="1" spans="1:23">
      <c r="A29" s="127" t="s">
        <v>50</v>
      </c>
      <c r="B29" s="140" t="s">
        <v>194</v>
      </c>
      <c r="C29" s="140" t="s">
        <v>195</v>
      </c>
      <c r="D29" s="140" t="s">
        <v>68</v>
      </c>
      <c r="E29" s="140" t="s">
        <v>113</v>
      </c>
      <c r="F29" s="140" t="s">
        <v>196</v>
      </c>
      <c r="G29" s="140" t="s">
        <v>195</v>
      </c>
      <c r="H29" s="141">
        <v>25000</v>
      </c>
      <c r="I29" s="141">
        <v>25000</v>
      </c>
      <c r="J29" s="23"/>
      <c r="K29" s="23"/>
      <c r="L29" s="141">
        <v>25000</v>
      </c>
      <c r="M29" s="23"/>
      <c r="N29" s="23"/>
      <c r="O29" s="23"/>
      <c r="P29" s="23"/>
      <c r="Q29" s="23"/>
      <c r="R29" s="23"/>
      <c r="S29" s="23"/>
      <c r="T29" s="23"/>
      <c r="U29" s="23"/>
      <c r="V29" s="23"/>
      <c r="W29" s="23"/>
    </row>
    <row r="30" ht="18.75" customHeight="1" spans="1:23">
      <c r="A30" s="127" t="s">
        <v>50</v>
      </c>
      <c r="B30" s="140" t="s">
        <v>197</v>
      </c>
      <c r="C30" s="140" t="s">
        <v>198</v>
      </c>
      <c r="D30" s="140" t="s">
        <v>67</v>
      </c>
      <c r="E30" s="140" t="s">
        <v>112</v>
      </c>
      <c r="F30" s="140" t="s">
        <v>199</v>
      </c>
      <c r="G30" s="140" t="s">
        <v>200</v>
      </c>
      <c r="H30" s="141">
        <v>111600</v>
      </c>
      <c r="I30" s="141">
        <v>111600</v>
      </c>
      <c r="J30" s="23"/>
      <c r="K30" s="23"/>
      <c r="L30" s="141">
        <v>111600</v>
      </c>
      <c r="M30" s="23"/>
      <c r="N30" s="23"/>
      <c r="O30" s="23"/>
      <c r="P30" s="23"/>
      <c r="Q30" s="23"/>
      <c r="R30" s="23"/>
      <c r="S30" s="23"/>
      <c r="T30" s="23"/>
      <c r="U30" s="23"/>
      <c r="V30" s="23"/>
      <c r="W30" s="23"/>
    </row>
    <row r="31" ht="18.75" customHeight="1" spans="1:23">
      <c r="A31" s="127" t="s">
        <v>50</v>
      </c>
      <c r="B31" s="140" t="s">
        <v>201</v>
      </c>
      <c r="C31" s="140" t="s">
        <v>202</v>
      </c>
      <c r="D31" s="140" t="s">
        <v>67</v>
      </c>
      <c r="E31" s="140" t="s">
        <v>112</v>
      </c>
      <c r="F31" s="140" t="s">
        <v>199</v>
      </c>
      <c r="G31" s="140" t="s">
        <v>200</v>
      </c>
      <c r="H31" s="141">
        <v>8928</v>
      </c>
      <c r="I31" s="141">
        <v>8928</v>
      </c>
      <c r="J31" s="23"/>
      <c r="K31" s="23"/>
      <c r="L31" s="141">
        <v>8928</v>
      </c>
      <c r="M31" s="23"/>
      <c r="N31" s="23"/>
      <c r="O31" s="23"/>
      <c r="P31" s="23"/>
      <c r="Q31" s="23"/>
      <c r="R31" s="23"/>
      <c r="S31" s="23"/>
      <c r="T31" s="23"/>
      <c r="U31" s="23"/>
      <c r="V31" s="23"/>
      <c r="W31" s="23"/>
    </row>
    <row r="32" ht="18.75" customHeight="1" spans="1:23">
      <c r="A32" s="31" t="s">
        <v>88</v>
      </c>
      <c r="B32" s="32"/>
      <c r="C32" s="32"/>
      <c r="D32" s="32"/>
      <c r="E32" s="32"/>
      <c r="F32" s="32"/>
      <c r="G32" s="33"/>
      <c r="H32" s="141">
        <v>2917573.71</v>
      </c>
      <c r="I32" s="141">
        <v>2917573.71</v>
      </c>
      <c r="J32" s="23"/>
      <c r="K32" s="23"/>
      <c r="L32" s="141">
        <v>2917573.71</v>
      </c>
      <c r="M32" s="23"/>
      <c r="N32" s="23"/>
      <c r="O32" s="23"/>
      <c r="P32" s="23"/>
      <c r="Q32" s="23"/>
      <c r="R32" s="23"/>
      <c r="S32" s="23"/>
      <c r="T32" s="23"/>
      <c r="U32" s="23"/>
      <c r="V32" s="23"/>
      <c r="W32" s="23"/>
    </row>
  </sheetData>
  <mergeCells count="30">
    <mergeCell ref="A3:W3"/>
    <mergeCell ref="A4:G4"/>
    <mergeCell ref="H5:W5"/>
    <mergeCell ref="I6:M6"/>
    <mergeCell ref="N6:P6"/>
    <mergeCell ref="R6:W6"/>
    <mergeCell ref="A32:G32"/>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topLeftCell="B1" workbookViewId="0">
      <pane ySplit="1" topLeftCell="A9" activePane="bottomLeft" state="frozen"/>
      <selection/>
      <selection pane="bottomLeft" activeCell="L22" sqref="L22"/>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38"/>
      <c r="W2" s="54" t="s">
        <v>203</v>
      </c>
    </row>
    <row r="3" ht="27.75" customHeight="1" spans="1:23">
      <c r="A3" s="27" t="s">
        <v>204</v>
      </c>
      <c r="B3" s="27"/>
      <c r="C3" s="27"/>
      <c r="D3" s="27"/>
      <c r="E3" s="27"/>
      <c r="F3" s="27"/>
      <c r="G3" s="27"/>
      <c r="H3" s="27"/>
      <c r="I3" s="27"/>
      <c r="J3" s="27"/>
      <c r="K3" s="27"/>
      <c r="L3" s="27"/>
      <c r="M3" s="27"/>
      <c r="N3" s="27"/>
      <c r="O3" s="27"/>
      <c r="P3" s="27"/>
      <c r="Q3" s="27"/>
      <c r="R3" s="27"/>
      <c r="S3" s="27"/>
      <c r="T3" s="27"/>
      <c r="U3" s="27"/>
      <c r="V3" s="27"/>
      <c r="W3" s="27"/>
    </row>
    <row r="4" ht="13.5" customHeight="1" spans="1:23">
      <c r="A4" s="5" t="s">
        <v>2</v>
      </c>
      <c r="B4" s="125" t="str">
        <f t="shared" ref="A4:B4" si="0">"单位名称："&amp;"绩效评价中心"</f>
        <v>单位名称：绩效评价中心</v>
      </c>
      <c r="C4" s="125"/>
      <c r="D4" s="125"/>
      <c r="E4" s="125"/>
      <c r="F4" s="125"/>
      <c r="G4" s="125"/>
      <c r="H4" s="125"/>
      <c r="I4" s="125"/>
      <c r="J4" s="7"/>
      <c r="K4" s="7"/>
      <c r="L4" s="7"/>
      <c r="M4" s="7"/>
      <c r="N4" s="7"/>
      <c r="O4" s="7"/>
      <c r="P4" s="7"/>
      <c r="Q4" s="7"/>
      <c r="U4" s="138"/>
      <c r="W4" s="106" t="s">
        <v>125</v>
      </c>
    </row>
    <row r="5" ht="21.75" customHeight="1" spans="1:23">
      <c r="A5" s="9" t="s">
        <v>205</v>
      </c>
      <c r="B5" s="9" t="s">
        <v>135</v>
      </c>
      <c r="C5" s="9" t="s">
        <v>136</v>
      </c>
      <c r="D5" s="9" t="s">
        <v>206</v>
      </c>
      <c r="E5" s="10" t="s">
        <v>137</v>
      </c>
      <c r="F5" s="10" t="s">
        <v>138</v>
      </c>
      <c r="G5" s="10" t="s">
        <v>139</v>
      </c>
      <c r="H5" s="10" t="s">
        <v>140</v>
      </c>
      <c r="I5" s="60" t="s">
        <v>36</v>
      </c>
      <c r="J5" s="60" t="s">
        <v>207</v>
      </c>
      <c r="K5" s="60"/>
      <c r="L5" s="60"/>
      <c r="M5" s="60"/>
      <c r="N5" s="134" t="s">
        <v>142</v>
      </c>
      <c r="O5" s="134"/>
      <c r="P5" s="134"/>
      <c r="Q5" s="10" t="s">
        <v>42</v>
      </c>
      <c r="R5" s="11" t="s">
        <v>56</v>
      </c>
      <c r="S5" s="12"/>
      <c r="T5" s="12"/>
      <c r="U5" s="12"/>
      <c r="V5" s="12"/>
      <c r="W5" s="13"/>
    </row>
    <row r="6" ht="21.75" customHeight="1" spans="1:23">
      <c r="A6" s="14"/>
      <c r="B6" s="14"/>
      <c r="C6" s="14"/>
      <c r="D6" s="14"/>
      <c r="E6" s="15"/>
      <c r="F6" s="15"/>
      <c r="G6" s="15"/>
      <c r="H6" s="15"/>
      <c r="I6" s="60"/>
      <c r="J6" s="46" t="s">
        <v>39</v>
      </c>
      <c r="K6" s="46"/>
      <c r="L6" s="46" t="s">
        <v>40</v>
      </c>
      <c r="M6" s="46" t="s">
        <v>41</v>
      </c>
      <c r="N6" s="135" t="s">
        <v>39</v>
      </c>
      <c r="O6" s="135" t="s">
        <v>40</v>
      </c>
      <c r="P6" s="135" t="s">
        <v>41</v>
      </c>
      <c r="Q6" s="15"/>
      <c r="R6" s="10" t="s">
        <v>38</v>
      </c>
      <c r="S6" s="10" t="s">
        <v>49</v>
      </c>
      <c r="T6" s="10" t="s">
        <v>148</v>
      </c>
      <c r="U6" s="10" t="s">
        <v>45</v>
      </c>
      <c r="V6" s="10" t="s">
        <v>46</v>
      </c>
      <c r="W6" s="10" t="s">
        <v>47</v>
      </c>
    </row>
    <row r="7" ht="40.5" customHeight="1" spans="1:23">
      <c r="A7" s="17"/>
      <c r="B7" s="17"/>
      <c r="C7" s="17"/>
      <c r="D7" s="17"/>
      <c r="E7" s="18"/>
      <c r="F7" s="18"/>
      <c r="G7" s="18"/>
      <c r="H7" s="18"/>
      <c r="I7" s="60"/>
      <c r="J7" s="46" t="s">
        <v>38</v>
      </c>
      <c r="K7" s="46" t="s">
        <v>208</v>
      </c>
      <c r="L7" s="46"/>
      <c r="M7" s="46"/>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32.9" customHeight="1" spans="1:23">
      <c r="A9" s="126" t="s">
        <v>209</v>
      </c>
      <c r="B9" s="126"/>
      <c r="C9" s="126"/>
      <c r="D9" s="127"/>
      <c r="E9" s="127"/>
      <c r="F9" s="127"/>
      <c r="G9" s="127"/>
      <c r="H9" s="127"/>
      <c r="I9" s="136">
        <v>500000</v>
      </c>
      <c r="J9" s="136">
        <v>500000</v>
      </c>
      <c r="K9" s="137"/>
      <c r="L9" s="137"/>
      <c r="M9" s="137"/>
      <c r="N9" s="137"/>
      <c r="O9" s="137"/>
      <c r="P9" s="137"/>
      <c r="Q9" s="137"/>
      <c r="R9" s="137"/>
      <c r="S9" s="137"/>
      <c r="T9" s="137"/>
      <c r="U9" s="93"/>
      <c r="V9" s="137"/>
      <c r="W9" s="137"/>
    </row>
    <row r="10" ht="32.9" customHeight="1" spans="1:23">
      <c r="A10" s="126" t="s">
        <v>210</v>
      </c>
      <c r="B10" s="126" t="s">
        <v>211</v>
      </c>
      <c r="C10" s="128" t="s">
        <v>209</v>
      </c>
      <c r="D10" s="129" t="s">
        <v>50</v>
      </c>
      <c r="E10" s="129" t="s">
        <v>68</v>
      </c>
      <c r="F10" s="129" t="s">
        <v>113</v>
      </c>
      <c r="G10" s="129" t="s">
        <v>212</v>
      </c>
      <c r="H10" s="129" t="s">
        <v>213</v>
      </c>
      <c r="I10" s="136">
        <v>500000</v>
      </c>
      <c r="J10" s="136">
        <v>500000</v>
      </c>
      <c r="K10" s="137"/>
      <c r="L10" s="137"/>
      <c r="M10" s="137"/>
      <c r="N10" s="137"/>
      <c r="O10" s="137"/>
      <c r="P10" s="137"/>
      <c r="Q10" s="137"/>
      <c r="R10" s="137"/>
      <c r="S10" s="137"/>
      <c r="T10" s="137"/>
      <c r="U10" s="93"/>
      <c r="V10" s="137"/>
      <c r="W10" s="137"/>
    </row>
    <row r="11" ht="32.9" customHeight="1" spans="1:23">
      <c r="A11" s="130" t="s">
        <v>214</v>
      </c>
      <c r="B11" s="130"/>
      <c r="C11" s="130"/>
      <c r="D11" s="127"/>
      <c r="E11" s="127"/>
      <c r="F11" s="127"/>
      <c r="G11" s="127"/>
      <c r="H11" s="127"/>
      <c r="I11" s="136">
        <v>300000</v>
      </c>
      <c r="J11" s="136">
        <v>300000</v>
      </c>
      <c r="K11" s="136">
        <v>300000</v>
      </c>
      <c r="L11" s="137"/>
      <c r="M11" s="137"/>
      <c r="N11" s="137"/>
      <c r="O11" s="137"/>
      <c r="P11" s="137"/>
      <c r="Q11" s="137"/>
      <c r="R11" s="137"/>
      <c r="S11" s="137"/>
      <c r="T11" s="137"/>
      <c r="U11" s="93"/>
      <c r="V11" s="137"/>
      <c r="W11" s="137"/>
    </row>
    <row r="12" ht="32.9" customHeight="1" spans="1:23">
      <c r="A12" s="129" t="s">
        <v>210</v>
      </c>
      <c r="B12" s="129" t="s">
        <v>215</v>
      </c>
      <c r="C12" s="128" t="s">
        <v>214</v>
      </c>
      <c r="D12" s="129" t="s">
        <v>50</v>
      </c>
      <c r="E12" s="129" t="s">
        <v>68</v>
      </c>
      <c r="F12" s="129" t="s">
        <v>113</v>
      </c>
      <c r="G12" s="129" t="s">
        <v>216</v>
      </c>
      <c r="H12" s="129" t="s">
        <v>217</v>
      </c>
      <c r="I12" s="136">
        <v>30000</v>
      </c>
      <c r="J12" s="136">
        <v>30000</v>
      </c>
      <c r="K12" s="136">
        <v>30000</v>
      </c>
      <c r="L12" s="137"/>
      <c r="M12" s="137"/>
      <c r="N12" s="137"/>
      <c r="O12" s="137"/>
      <c r="P12" s="137"/>
      <c r="Q12" s="137"/>
      <c r="R12" s="137"/>
      <c r="S12" s="137"/>
      <c r="T12" s="137"/>
      <c r="U12" s="93"/>
      <c r="V12" s="137"/>
      <c r="W12" s="137"/>
    </row>
    <row r="13" ht="32.9" customHeight="1" spans="1:23">
      <c r="A13" s="129" t="s">
        <v>210</v>
      </c>
      <c r="B13" s="129" t="s">
        <v>215</v>
      </c>
      <c r="C13" s="128" t="s">
        <v>214</v>
      </c>
      <c r="D13" s="129" t="s">
        <v>50</v>
      </c>
      <c r="E13" s="129" t="s">
        <v>68</v>
      </c>
      <c r="F13" s="129" t="s">
        <v>113</v>
      </c>
      <c r="G13" s="129" t="s">
        <v>218</v>
      </c>
      <c r="H13" s="129" t="s">
        <v>219</v>
      </c>
      <c r="I13" s="136">
        <v>70000</v>
      </c>
      <c r="J13" s="136">
        <v>70000</v>
      </c>
      <c r="K13" s="136">
        <v>70000</v>
      </c>
      <c r="L13" s="137"/>
      <c r="M13" s="137"/>
      <c r="N13" s="137"/>
      <c r="O13" s="137"/>
      <c r="P13" s="137"/>
      <c r="Q13" s="137"/>
      <c r="R13" s="137"/>
      <c r="S13" s="137"/>
      <c r="T13" s="137"/>
      <c r="U13" s="93"/>
      <c r="V13" s="137"/>
      <c r="W13" s="137"/>
    </row>
    <row r="14" ht="32.9" customHeight="1" spans="1:23">
      <c r="A14" s="129" t="s">
        <v>210</v>
      </c>
      <c r="B14" s="129" t="s">
        <v>215</v>
      </c>
      <c r="C14" s="128" t="s">
        <v>214</v>
      </c>
      <c r="D14" s="129" t="s">
        <v>50</v>
      </c>
      <c r="E14" s="129" t="s">
        <v>68</v>
      </c>
      <c r="F14" s="129" t="s">
        <v>113</v>
      </c>
      <c r="G14" s="129" t="s">
        <v>220</v>
      </c>
      <c r="H14" s="129" t="s">
        <v>221</v>
      </c>
      <c r="I14" s="136">
        <v>200000</v>
      </c>
      <c r="J14" s="136">
        <v>200000</v>
      </c>
      <c r="K14" s="136">
        <v>200000</v>
      </c>
      <c r="L14" s="137"/>
      <c r="M14" s="137"/>
      <c r="N14" s="137"/>
      <c r="O14" s="137"/>
      <c r="P14" s="137"/>
      <c r="Q14" s="137"/>
      <c r="R14" s="137"/>
      <c r="S14" s="137"/>
      <c r="T14" s="137"/>
      <c r="U14" s="93"/>
      <c r="V14" s="137"/>
      <c r="W14" s="137"/>
    </row>
    <row r="15" ht="32.9" customHeight="1" spans="1:23">
      <c r="A15" s="130" t="s">
        <v>222</v>
      </c>
      <c r="B15" s="130"/>
      <c r="C15" s="130"/>
      <c r="D15" s="127"/>
      <c r="E15" s="127"/>
      <c r="F15" s="127"/>
      <c r="G15" s="127"/>
      <c r="H15" s="127"/>
      <c r="I15" s="136">
        <v>200000</v>
      </c>
      <c r="J15" s="136">
        <v>200000</v>
      </c>
      <c r="K15" s="136">
        <v>200000</v>
      </c>
      <c r="L15" s="137"/>
      <c r="M15" s="137"/>
      <c r="N15" s="137"/>
      <c r="O15" s="137"/>
      <c r="P15" s="137"/>
      <c r="Q15" s="137"/>
      <c r="R15" s="137"/>
      <c r="S15" s="137"/>
      <c r="T15" s="137"/>
      <c r="U15" s="93"/>
      <c r="V15" s="137"/>
      <c r="W15" s="137"/>
    </row>
    <row r="16" ht="32.9" customHeight="1" spans="1:23">
      <c r="A16" s="129" t="s">
        <v>210</v>
      </c>
      <c r="B16" s="129" t="s">
        <v>223</v>
      </c>
      <c r="C16" s="128" t="s">
        <v>222</v>
      </c>
      <c r="D16" s="129" t="s">
        <v>50</v>
      </c>
      <c r="E16" s="129" t="s">
        <v>68</v>
      </c>
      <c r="F16" s="129" t="s">
        <v>113</v>
      </c>
      <c r="G16" s="129" t="s">
        <v>177</v>
      </c>
      <c r="H16" s="129" t="s">
        <v>178</v>
      </c>
      <c r="I16" s="136">
        <v>180000</v>
      </c>
      <c r="J16" s="136">
        <v>180000</v>
      </c>
      <c r="K16" s="136">
        <v>180000</v>
      </c>
      <c r="L16" s="137"/>
      <c r="M16" s="137"/>
      <c r="N16" s="137"/>
      <c r="O16" s="137"/>
      <c r="P16" s="137"/>
      <c r="Q16" s="137"/>
      <c r="R16" s="137"/>
      <c r="S16" s="137"/>
      <c r="T16" s="137"/>
      <c r="U16" s="93"/>
      <c r="V16" s="137"/>
      <c r="W16" s="137"/>
    </row>
    <row r="17" ht="32.9" customHeight="1" spans="1:23">
      <c r="A17" s="129" t="s">
        <v>210</v>
      </c>
      <c r="B17" s="129" t="s">
        <v>223</v>
      </c>
      <c r="C17" s="128" t="s">
        <v>222</v>
      </c>
      <c r="D17" s="129" t="s">
        <v>50</v>
      </c>
      <c r="E17" s="129" t="s">
        <v>68</v>
      </c>
      <c r="F17" s="129" t="s">
        <v>113</v>
      </c>
      <c r="G17" s="129" t="s">
        <v>216</v>
      </c>
      <c r="H17" s="129" t="s">
        <v>217</v>
      </c>
      <c r="I17" s="136">
        <v>20000</v>
      </c>
      <c r="J17" s="136">
        <v>20000</v>
      </c>
      <c r="K17" s="136">
        <v>20000</v>
      </c>
      <c r="L17" s="137"/>
      <c r="M17" s="137"/>
      <c r="N17" s="137"/>
      <c r="O17" s="137"/>
      <c r="P17" s="137"/>
      <c r="Q17" s="137"/>
      <c r="R17" s="137"/>
      <c r="S17" s="137"/>
      <c r="T17" s="137"/>
      <c r="U17" s="93"/>
      <c r="V17" s="137"/>
      <c r="W17" s="137"/>
    </row>
    <row r="18" ht="32.9" customHeight="1" spans="1:23">
      <c r="A18" s="130" t="s">
        <v>224</v>
      </c>
      <c r="B18" s="130"/>
      <c r="C18" s="130"/>
      <c r="D18" s="127"/>
      <c r="E18" s="127"/>
      <c r="F18" s="127"/>
      <c r="G18" s="127"/>
      <c r="H18" s="127"/>
      <c r="I18" s="137">
        <f>I19+I20</f>
        <v>50000</v>
      </c>
      <c r="J18" s="137">
        <f>J19+J20</f>
        <v>50000</v>
      </c>
      <c r="K18" s="137">
        <f>K19+K20</f>
        <v>50000</v>
      </c>
      <c r="L18" s="137"/>
      <c r="M18" s="137"/>
      <c r="N18" s="137"/>
      <c r="O18" s="137"/>
      <c r="P18" s="137"/>
      <c r="Q18" s="137"/>
      <c r="R18" s="137"/>
      <c r="S18" s="137"/>
      <c r="T18" s="137"/>
      <c r="U18" s="93"/>
      <c r="V18" s="137"/>
      <c r="W18" s="137"/>
    </row>
    <row r="19" ht="32.9" customHeight="1" spans="1:23">
      <c r="A19" s="129" t="s">
        <v>210</v>
      </c>
      <c r="B19" s="129" t="s">
        <v>225</v>
      </c>
      <c r="C19" s="128" t="s">
        <v>224</v>
      </c>
      <c r="D19" s="129" t="s">
        <v>50</v>
      </c>
      <c r="E19" s="129" t="s">
        <v>68</v>
      </c>
      <c r="F19" s="129" t="s">
        <v>113</v>
      </c>
      <c r="G19" s="129" t="s">
        <v>216</v>
      </c>
      <c r="H19" s="129" t="s">
        <v>217</v>
      </c>
      <c r="I19" s="136">
        <v>22000</v>
      </c>
      <c r="J19" s="136">
        <v>22000</v>
      </c>
      <c r="K19" s="136">
        <v>22000</v>
      </c>
      <c r="L19" s="137"/>
      <c r="M19" s="137"/>
      <c r="N19" s="137"/>
      <c r="O19" s="137"/>
      <c r="P19" s="137"/>
      <c r="Q19" s="137"/>
      <c r="R19" s="137"/>
      <c r="S19" s="137"/>
      <c r="T19" s="137"/>
      <c r="U19" s="93"/>
      <c r="V19" s="137"/>
      <c r="W19" s="137"/>
    </row>
    <row r="20" ht="32.9" customHeight="1" spans="1:23">
      <c r="A20" s="129" t="s">
        <v>210</v>
      </c>
      <c r="B20" s="129" t="s">
        <v>225</v>
      </c>
      <c r="C20" s="128" t="s">
        <v>224</v>
      </c>
      <c r="D20" s="129" t="s">
        <v>50</v>
      </c>
      <c r="E20" s="129" t="s">
        <v>68</v>
      </c>
      <c r="F20" s="129" t="s">
        <v>113</v>
      </c>
      <c r="G20" s="129" t="s">
        <v>226</v>
      </c>
      <c r="H20" s="129" t="s">
        <v>227</v>
      </c>
      <c r="I20" s="136">
        <v>28000</v>
      </c>
      <c r="J20" s="136">
        <v>28000</v>
      </c>
      <c r="K20" s="136">
        <v>28000</v>
      </c>
      <c r="L20" s="137"/>
      <c r="M20" s="137"/>
      <c r="N20" s="137"/>
      <c r="O20" s="137"/>
      <c r="P20" s="137"/>
      <c r="Q20" s="137"/>
      <c r="R20" s="137"/>
      <c r="S20" s="137"/>
      <c r="T20" s="137"/>
      <c r="U20" s="93"/>
      <c r="V20" s="137"/>
      <c r="W20" s="137"/>
    </row>
    <row r="21" ht="32.9" customHeight="1" spans="1:23">
      <c r="A21" s="130" t="s">
        <v>228</v>
      </c>
      <c r="B21" s="130"/>
      <c r="C21" s="130"/>
      <c r="D21" s="127"/>
      <c r="E21" s="127"/>
      <c r="F21" s="127"/>
      <c r="G21" s="127"/>
      <c r="H21" s="127"/>
      <c r="I21" s="137">
        <f t="shared" ref="I21:K21" si="1">I22</f>
        <v>200000</v>
      </c>
      <c r="J21" s="137">
        <f t="shared" si="1"/>
        <v>200000</v>
      </c>
      <c r="K21" s="137">
        <f t="shared" si="1"/>
        <v>200000</v>
      </c>
      <c r="L21" s="137"/>
      <c r="M21" s="137"/>
      <c r="N21" s="137"/>
      <c r="O21" s="137"/>
      <c r="P21" s="137"/>
      <c r="Q21" s="137"/>
      <c r="R21" s="137"/>
      <c r="S21" s="137"/>
      <c r="T21" s="137"/>
      <c r="U21" s="93"/>
      <c r="V21" s="137"/>
      <c r="W21" s="137"/>
    </row>
    <row r="22" ht="32.9" customHeight="1" spans="1:23">
      <c r="A22" s="129" t="s">
        <v>210</v>
      </c>
      <c r="B22" s="129" t="s">
        <v>229</v>
      </c>
      <c r="C22" s="128" t="s">
        <v>228</v>
      </c>
      <c r="D22" s="129" t="s">
        <v>50</v>
      </c>
      <c r="E22" s="129" t="s">
        <v>68</v>
      </c>
      <c r="F22" s="129" t="s">
        <v>113</v>
      </c>
      <c r="G22" s="129" t="s">
        <v>220</v>
      </c>
      <c r="H22" s="129" t="s">
        <v>221</v>
      </c>
      <c r="I22" s="136">
        <v>200000</v>
      </c>
      <c r="J22" s="136">
        <v>200000</v>
      </c>
      <c r="K22" s="136">
        <v>200000</v>
      </c>
      <c r="L22" s="137"/>
      <c r="M22" s="137"/>
      <c r="N22" s="137"/>
      <c r="O22" s="137"/>
      <c r="P22" s="137"/>
      <c r="Q22" s="137"/>
      <c r="R22" s="137"/>
      <c r="S22" s="137"/>
      <c r="T22" s="137"/>
      <c r="U22" s="93"/>
      <c r="V22" s="137"/>
      <c r="W22" s="137"/>
    </row>
    <row r="23" ht="32.9" customHeight="1" spans="1:23">
      <c r="A23" s="131" t="s">
        <v>230</v>
      </c>
      <c r="B23" s="131"/>
      <c r="C23" s="131"/>
      <c r="D23" s="132"/>
      <c r="E23" s="132"/>
      <c r="F23" s="132"/>
      <c r="G23" s="132"/>
      <c r="H23" s="133"/>
      <c r="I23" s="136">
        <v>100000</v>
      </c>
      <c r="J23" s="136">
        <v>100000</v>
      </c>
      <c r="K23" s="136">
        <v>100000</v>
      </c>
      <c r="L23" s="137"/>
      <c r="M23" s="137"/>
      <c r="N23" s="137"/>
      <c r="O23" s="137"/>
      <c r="P23" s="137"/>
      <c r="Q23" s="137"/>
      <c r="R23" s="137"/>
      <c r="S23" s="137"/>
      <c r="T23" s="137"/>
      <c r="U23" s="93"/>
      <c r="V23" s="137"/>
      <c r="W23" s="137"/>
    </row>
    <row r="24" ht="32.9" customHeight="1" spans="1:23">
      <c r="A24" s="129" t="s">
        <v>210</v>
      </c>
      <c r="B24" s="129" t="s">
        <v>231</v>
      </c>
      <c r="C24" s="128" t="s">
        <v>230</v>
      </c>
      <c r="D24" s="129" t="s">
        <v>50</v>
      </c>
      <c r="E24" s="129" t="s">
        <v>68</v>
      </c>
      <c r="F24" s="129" t="s">
        <v>113</v>
      </c>
      <c r="G24" s="129" t="s">
        <v>177</v>
      </c>
      <c r="H24" s="129" t="s">
        <v>178</v>
      </c>
      <c r="I24" s="136">
        <v>100000</v>
      </c>
      <c r="J24" s="136">
        <v>100000</v>
      </c>
      <c r="K24" s="136">
        <v>100000</v>
      </c>
      <c r="L24" s="137"/>
      <c r="M24" s="137"/>
      <c r="N24" s="137"/>
      <c r="O24" s="137"/>
      <c r="P24" s="137"/>
      <c r="Q24" s="137"/>
      <c r="R24" s="137"/>
      <c r="S24" s="137"/>
      <c r="T24" s="137"/>
      <c r="U24" s="93"/>
      <c r="V24" s="137"/>
      <c r="W24" s="137"/>
    </row>
    <row r="25" ht="18.75" customHeight="1" spans="1:23">
      <c r="A25" s="31" t="s">
        <v>88</v>
      </c>
      <c r="B25" s="32"/>
      <c r="C25" s="32"/>
      <c r="D25" s="32"/>
      <c r="E25" s="32"/>
      <c r="F25" s="32"/>
      <c r="G25" s="32"/>
      <c r="H25" s="33"/>
      <c r="I25" s="136">
        <v>1350000</v>
      </c>
      <c r="J25" s="136">
        <v>1350000</v>
      </c>
      <c r="K25" s="136">
        <v>850000</v>
      </c>
      <c r="L25" s="137"/>
      <c r="M25" s="137"/>
      <c r="N25" s="137"/>
      <c r="O25" s="137"/>
      <c r="P25" s="137"/>
      <c r="Q25" s="137"/>
      <c r="R25" s="137"/>
      <c r="S25" s="137"/>
      <c r="T25" s="137"/>
      <c r="U25" s="93"/>
      <c r="V25" s="137"/>
      <c r="W25" s="137"/>
    </row>
  </sheetData>
  <mergeCells count="34">
    <mergeCell ref="A3:W3"/>
    <mergeCell ref="A4:I4"/>
    <mergeCell ref="J5:M5"/>
    <mergeCell ref="N5:P5"/>
    <mergeCell ref="R5:W5"/>
    <mergeCell ref="J6:K6"/>
    <mergeCell ref="A9:C9"/>
    <mergeCell ref="A11:C11"/>
    <mergeCell ref="A15:C15"/>
    <mergeCell ref="A18:C18"/>
    <mergeCell ref="A21:C21"/>
    <mergeCell ref="A23:C23"/>
    <mergeCell ref="A25:H2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M52"/>
  <sheetViews>
    <sheetView showZeros="0" workbookViewId="0">
      <pane ySplit="1" topLeftCell="A2" activePane="bottomLeft" state="frozen"/>
      <selection/>
      <selection pane="bottomLeft" activeCell="A37" sqref="A37"/>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49.625" customWidth="1"/>
  </cols>
  <sheetData>
    <row r="1" customHeight="1" spans="1:10">
      <c r="A1" s="1"/>
      <c r="B1" s="1"/>
      <c r="C1" s="1"/>
      <c r="D1" s="1"/>
      <c r="E1" s="1"/>
      <c r="F1" s="1"/>
      <c r="G1" s="1"/>
      <c r="H1" s="1"/>
      <c r="I1" s="1"/>
      <c r="J1" s="1"/>
    </row>
    <row r="2" customHeight="1" spans="10:10">
      <c r="J2" s="53" t="s">
        <v>232</v>
      </c>
    </row>
    <row r="3" ht="28.5" customHeight="1" spans="1:10">
      <c r="A3" s="44" t="s">
        <v>233</v>
      </c>
      <c r="B3" s="27"/>
      <c r="C3" s="27"/>
      <c r="D3" s="27"/>
      <c r="E3" s="27"/>
      <c r="F3" s="45"/>
      <c r="G3" s="27"/>
      <c r="H3" s="45"/>
      <c r="I3" s="45"/>
      <c r="J3" s="27"/>
    </row>
    <row r="4" ht="15" customHeight="1" spans="1:1">
      <c r="A4" s="5" t="s">
        <v>2</v>
      </c>
    </row>
    <row r="5" ht="14.25" customHeight="1" spans="1:10">
      <c r="A5" s="46" t="s">
        <v>234</v>
      </c>
      <c r="B5" s="46" t="s">
        <v>235</v>
      </c>
      <c r="C5" s="46" t="s">
        <v>236</v>
      </c>
      <c r="D5" s="46" t="s">
        <v>237</v>
      </c>
      <c r="E5" s="46" t="s">
        <v>238</v>
      </c>
      <c r="F5" s="47" t="s">
        <v>239</v>
      </c>
      <c r="G5" s="46" t="s">
        <v>240</v>
      </c>
      <c r="H5" s="47" t="s">
        <v>241</v>
      </c>
      <c r="I5" s="47" t="s">
        <v>242</v>
      </c>
      <c r="J5" s="46" t="s">
        <v>243</v>
      </c>
    </row>
    <row r="6" ht="14.25" customHeight="1" spans="1:10">
      <c r="A6" s="46">
        <v>1</v>
      </c>
      <c r="B6" s="46">
        <v>2</v>
      </c>
      <c r="C6" s="46">
        <v>3</v>
      </c>
      <c r="D6" s="46">
        <v>4</v>
      </c>
      <c r="E6" s="46">
        <v>5</v>
      </c>
      <c r="F6" s="47">
        <v>6</v>
      </c>
      <c r="G6" s="46">
        <v>7</v>
      </c>
      <c r="H6" s="47">
        <v>8</v>
      </c>
      <c r="I6" s="47">
        <v>9</v>
      </c>
      <c r="J6" s="46">
        <v>10</v>
      </c>
    </row>
    <row r="7" ht="27" customHeight="1" spans="1:10">
      <c r="A7" s="46" t="s">
        <v>50</v>
      </c>
      <c r="B7" s="46"/>
      <c r="C7" s="46"/>
      <c r="D7" s="46"/>
      <c r="E7" s="46"/>
      <c r="F7" s="47"/>
      <c r="G7" s="46"/>
      <c r="H7" s="47"/>
      <c r="I7" s="47"/>
      <c r="J7" s="46"/>
    </row>
    <row r="8" ht="56" customHeight="1" spans="1:10">
      <c r="A8" s="109" t="str">
        <f>"   "&amp;"迪庆州社会工作人才队伍建设经费"</f>
        <v>   迪庆州社会工作人才队伍建设经费</v>
      </c>
      <c r="B8" s="110" t="s">
        <v>244</v>
      </c>
      <c r="C8" s="46"/>
      <c r="D8" s="46"/>
      <c r="E8" s="46"/>
      <c r="F8" s="47"/>
      <c r="G8" s="46"/>
      <c r="H8" s="47"/>
      <c r="I8" s="47"/>
      <c r="J8" s="46"/>
    </row>
    <row r="9" ht="27" customHeight="1" spans="1:11">
      <c r="A9" s="46"/>
      <c r="B9" s="46"/>
      <c r="C9" s="111" t="s">
        <v>245</v>
      </c>
      <c r="D9" s="111" t="s">
        <v>246</v>
      </c>
      <c r="E9" s="111" t="s">
        <v>247</v>
      </c>
      <c r="F9" s="112" t="s">
        <v>248</v>
      </c>
      <c r="G9" s="111" t="s">
        <v>249</v>
      </c>
      <c r="H9" s="112" t="s">
        <v>250</v>
      </c>
      <c r="I9" s="112" t="s">
        <v>251</v>
      </c>
      <c r="J9" s="111" t="s">
        <v>252</v>
      </c>
      <c r="K9" s="121"/>
    </row>
    <row r="10" ht="27" customHeight="1" spans="1:11">
      <c r="A10" s="46"/>
      <c r="B10" s="46"/>
      <c r="C10" s="111" t="s">
        <v>245</v>
      </c>
      <c r="D10" s="111" t="s">
        <v>246</v>
      </c>
      <c r="E10" s="111" t="s">
        <v>253</v>
      </c>
      <c r="F10" s="112" t="s">
        <v>248</v>
      </c>
      <c r="G10" s="111" t="s">
        <v>105</v>
      </c>
      <c r="H10" s="112" t="s">
        <v>254</v>
      </c>
      <c r="I10" s="112" t="s">
        <v>251</v>
      </c>
      <c r="J10" s="111" t="s">
        <v>255</v>
      </c>
      <c r="K10" s="121"/>
    </row>
    <row r="11" ht="27" customHeight="1" spans="1:11">
      <c r="A11" s="46"/>
      <c r="B11" s="46"/>
      <c r="C11" s="111" t="s">
        <v>245</v>
      </c>
      <c r="D11" s="111" t="s">
        <v>256</v>
      </c>
      <c r="E11" s="111" t="s">
        <v>257</v>
      </c>
      <c r="F11" s="112" t="s">
        <v>258</v>
      </c>
      <c r="G11" s="111" t="s">
        <v>259</v>
      </c>
      <c r="H11" s="112" t="s">
        <v>260</v>
      </c>
      <c r="I11" s="112" t="s">
        <v>251</v>
      </c>
      <c r="J11" s="111" t="s">
        <v>261</v>
      </c>
      <c r="K11" s="121"/>
    </row>
    <row r="12" ht="27" customHeight="1" spans="1:11">
      <c r="A12" s="46"/>
      <c r="B12" s="46"/>
      <c r="C12" s="111" t="s">
        <v>245</v>
      </c>
      <c r="D12" s="111" t="s">
        <v>256</v>
      </c>
      <c r="E12" s="111" t="s">
        <v>262</v>
      </c>
      <c r="F12" s="112" t="s">
        <v>258</v>
      </c>
      <c r="G12" s="111" t="s">
        <v>249</v>
      </c>
      <c r="H12" s="112" t="s">
        <v>263</v>
      </c>
      <c r="I12" s="112" t="s">
        <v>251</v>
      </c>
      <c r="J12" s="111" t="s">
        <v>264</v>
      </c>
      <c r="K12" s="121"/>
    </row>
    <row r="13" ht="27" customHeight="1" spans="1:11">
      <c r="A13" s="46"/>
      <c r="B13" s="46"/>
      <c r="C13" s="111" t="s">
        <v>265</v>
      </c>
      <c r="D13" s="111" t="s">
        <v>266</v>
      </c>
      <c r="E13" s="111" t="s">
        <v>267</v>
      </c>
      <c r="F13" s="112" t="s">
        <v>248</v>
      </c>
      <c r="G13" s="111" t="s">
        <v>268</v>
      </c>
      <c r="H13" s="112" t="s">
        <v>269</v>
      </c>
      <c r="I13" s="112" t="s">
        <v>251</v>
      </c>
      <c r="J13" s="111" t="s">
        <v>270</v>
      </c>
      <c r="K13" s="121"/>
    </row>
    <row r="14" ht="27" customHeight="1" spans="1:11">
      <c r="A14" s="46"/>
      <c r="B14" s="46"/>
      <c r="C14" s="111" t="s">
        <v>265</v>
      </c>
      <c r="D14" s="111" t="s">
        <v>266</v>
      </c>
      <c r="E14" s="111" t="s">
        <v>271</v>
      </c>
      <c r="F14" s="112" t="s">
        <v>248</v>
      </c>
      <c r="G14" s="111" t="s">
        <v>272</v>
      </c>
      <c r="H14" s="112" t="s">
        <v>263</v>
      </c>
      <c r="I14" s="112" t="s">
        <v>251</v>
      </c>
      <c r="J14" s="111" t="s">
        <v>273</v>
      </c>
      <c r="K14" s="121"/>
    </row>
    <row r="15" ht="27" customHeight="1" spans="1:11">
      <c r="A15" s="46"/>
      <c r="B15" s="46"/>
      <c r="C15" s="111" t="s">
        <v>274</v>
      </c>
      <c r="D15" s="111" t="s">
        <v>275</v>
      </c>
      <c r="E15" s="111" t="s">
        <v>276</v>
      </c>
      <c r="F15" s="112" t="s">
        <v>248</v>
      </c>
      <c r="G15" s="111" t="s">
        <v>277</v>
      </c>
      <c r="H15" s="112" t="s">
        <v>263</v>
      </c>
      <c r="I15" s="112" t="s">
        <v>251</v>
      </c>
      <c r="J15" s="111" t="s">
        <v>278</v>
      </c>
      <c r="K15" s="121"/>
    </row>
    <row r="16" ht="27" customHeight="1" spans="1:11">
      <c r="A16" s="46"/>
      <c r="B16" s="46"/>
      <c r="C16" s="111" t="s">
        <v>274</v>
      </c>
      <c r="D16" s="111" t="s">
        <v>275</v>
      </c>
      <c r="E16" s="111" t="s">
        <v>279</v>
      </c>
      <c r="F16" s="112" t="s">
        <v>248</v>
      </c>
      <c r="G16" s="111" t="s">
        <v>277</v>
      </c>
      <c r="H16" s="112" t="s">
        <v>263</v>
      </c>
      <c r="I16" s="112" t="s">
        <v>251</v>
      </c>
      <c r="J16" s="111" t="s">
        <v>280</v>
      </c>
      <c r="K16" s="121"/>
    </row>
    <row r="17" ht="63" customHeight="1" spans="1:10">
      <c r="A17" s="109" t="str">
        <f>"   "&amp;"村（社区）服务体系提升建设经费"</f>
        <v>   村（社区）服务体系提升建设经费</v>
      </c>
      <c r="B17" s="110" t="s">
        <v>281</v>
      </c>
      <c r="C17" s="46"/>
      <c r="D17" s="46"/>
      <c r="E17" s="46"/>
      <c r="F17" s="47"/>
      <c r="G17" s="46"/>
      <c r="H17" s="47"/>
      <c r="I17" s="47"/>
      <c r="J17" s="46"/>
    </row>
    <row r="18" ht="27" customHeight="1" spans="1:11">
      <c r="A18" s="46"/>
      <c r="B18" s="46"/>
      <c r="C18" s="111" t="s">
        <v>245</v>
      </c>
      <c r="D18" s="111" t="s">
        <v>246</v>
      </c>
      <c r="E18" s="111" t="s">
        <v>282</v>
      </c>
      <c r="F18" s="112" t="s">
        <v>248</v>
      </c>
      <c r="G18" s="111" t="s">
        <v>109</v>
      </c>
      <c r="H18" s="112" t="s">
        <v>250</v>
      </c>
      <c r="I18" s="112" t="s">
        <v>251</v>
      </c>
      <c r="J18" s="111" t="s">
        <v>283</v>
      </c>
      <c r="K18" s="121"/>
    </row>
    <row r="19" ht="27" customHeight="1" spans="1:11">
      <c r="A19" s="46"/>
      <c r="B19" s="46"/>
      <c r="C19" s="111" t="s">
        <v>245</v>
      </c>
      <c r="D19" s="111" t="s">
        <v>284</v>
      </c>
      <c r="E19" s="111" t="s">
        <v>285</v>
      </c>
      <c r="F19" s="112" t="s">
        <v>248</v>
      </c>
      <c r="G19" s="111" t="s">
        <v>286</v>
      </c>
      <c r="H19" s="112" t="s">
        <v>263</v>
      </c>
      <c r="I19" s="112" t="s">
        <v>251</v>
      </c>
      <c r="J19" s="111" t="s">
        <v>287</v>
      </c>
      <c r="K19" s="121"/>
    </row>
    <row r="20" ht="27" customHeight="1" spans="1:11">
      <c r="A20" s="46"/>
      <c r="B20" s="46"/>
      <c r="C20" s="111" t="s">
        <v>245</v>
      </c>
      <c r="D20" s="111" t="s">
        <v>256</v>
      </c>
      <c r="E20" s="111" t="s">
        <v>288</v>
      </c>
      <c r="F20" s="112" t="s">
        <v>258</v>
      </c>
      <c r="G20" s="111" t="s">
        <v>249</v>
      </c>
      <c r="H20" s="112" t="s">
        <v>263</v>
      </c>
      <c r="I20" s="112" t="s">
        <v>251</v>
      </c>
      <c r="J20" s="111" t="s">
        <v>289</v>
      </c>
      <c r="K20" s="121"/>
    </row>
    <row r="21" ht="27" customHeight="1" spans="1:11">
      <c r="A21" s="46"/>
      <c r="B21" s="46"/>
      <c r="C21" s="111" t="s">
        <v>265</v>
      </c>
      <c r="D21" s="111" t="s">
        <v>290</v>
      </c>
      <c r="E21" s="111" t="s">
        <v>291</v>
      </c>
      <c r="F21" s="112" t="s">
        <v>248</v>
      </c>
      <c r="G21" s="111" t="s">
        <v>277</v>
      </c>
      <c r="H21" s="112" t="s">
        <v>263</v>
      </c>
      <c r="I21" s="112" t="s">
        <v>251</v>
      </c>
      <c r="J21" s="111" t="s">
        <v>292</v>
      </c>
      <c r="K21" s="121"/>
    </row>
    <row r="22" ht="27" customHeight="1" spans="1:11">
      <c r="A22" s="48"/>
      <c r="B22" s="49"/>
      <c r="C22" s="111" t="s">
        <v>274</v>
      </c>
      <c r="D22" s="111" t="s">
        <v>275</v>
      </c>
      <c r="E22" s="111" t="s">
        <v>293</v>
      </c>
      <c r="F22" s="112" t="s">
        <v>248</v>
      </c>
      <c r="G22" s="111" t="s">
        <v>277</v>
      </c>
      <c r="H22" s="112" t="s">
        <v>263</v>
      </c>
      <c r="I22" s="112" t="s">
        <v>251</v>
      </c>
      <c r="J22" s="111" t="s">
        <v>294</v>
      </c>
      <c r="K22" s="121"/>
    </row>
    <row r="23" ht="84" customHeight="1" spans="1:11">
      <c r="A23" s="109" t="str">
        <f>"   "&amp;"全州基层治理和基层政权建设工作经费"</f>
        <v>   全州基层治理和基层政权建设工作经费</v>
      </c>
      <c r="B23" s="110" t="s">
        <v>295</v>
      </c>
      <c r="C23" s="113"/>
      <c r="D23" s="114"/>
      <c r="E23" s="114"/>
      <c r="F23" s="115"/>
      <c r="G23" s="114"/>
      <c r="H23" s="115"/>
      <c r="I23" s="115"/>
      <c r="J23" s="122"/>
      <c r="K23" s="121"/>
    </row>
    <row r="24" ht="27" customHeight="1" spans="1:12">
      <c r="A24" s="48"/>
      <c r="B24" s="49"/>
      <c r="C24" s="111" t="s">
        <v>245</v>
      </c>
      <c r="D24" s="111" t="s">
        <v>246</v>
      </c>
      <c r="E24" s="111" t="s">
        <v>296</v>
      </c>
      <c r="F24" s="112" t="s">
        <v>258</v>
      </c>
      <c r="G24" s="111" t="s">
        <v>108</v>
      </c>
      <c r="H24" s="112" t="s">
        <v>297</v>
      </c>
      <c r="I24" s="112" t="s">
        <v>251</v>
      </c>
      <c r="J24" s="111" t="s">
        <v>298</v>
      </c>
      <c r="K24" s="121"/>
      <c r="L24" s="121"/>
    </row>
    <row r="25" ht="27" customHeight="1" spans="1:12">
      <c r="A25" s="48"/>
      <c r="B25" s="49"/>
      <c r="C25" s="111" t="s">
        <v>245</v>
      </c>
      <c r="D25" s="111" t="s">
        <v>246</v>
      </c>
      <c r="E25" s="111" t="s">
        <v>299</v>
      </c>
      <c r="F25" s="112" t="s">
        <v>248</v>
      </c>
      <c r="G25" s="111" t="s">
        <v>109</v>
      </c>
      <c r="H25" s="112" t="s">
        <v>250</v>
      </c>
      <c r="I25" s="112" t="s">
        <v>251</v>
      </c>
      <c r="J25" s="111" t="s">
        <v>300</v>
      </c>
      <c r="K25" s="121"/>
      <c r="L25" s="121"/>
    </row>
    <row r="26" ht="27" customHeight="1" spans="1:12">
      <c r="A26" s="48"/>
      <c r="B26" s="49"/>
      <c r="C26" s="111" t="s">
        <v>245</v>
      </c>
      <c r="D26" s="111" t="s">
        <v>284</v>
      </c>
      <c r="E26" s="111" t="s">
        <v>301</v>
      </c>
      <c r="F26" s="112" t="s">
        <v>258</v>
      </c>
      <c r="G26" s="111" t="s">
        <v>249</v>
      </c>
      <c r="H26" s="112" t="s">
        <v>263</v>
      </c>
      <c r="I26" s="112" t="s">
        <v>251</v>
      </c>
      <c r="J26" s="111" t="s">
        <v>302</v>
      </c>
      <c r="K26" s="121"/>
      <c r="L26" s="121"/>
    </row>
    <row r="27" ht="27" customHeight="1" spans="1:12">
      <c r="A27" s="48"/>
      <c r="B27" s="49"/>
      <c r="C27" s="111" t="s">
        <v>265</v>
      </c>
      <c r="D27" s="111" t="s">
        <v>266</v>
      </c>
      <c r="E27" s="111" t="s">
        <v>303</v>
      </c>
      <c r="F27" s="112" t="s">
        <v>248</v>
      </c>
      <c r="G27" s="111" t="s">
        <v>304</v>
      </c>
      <c r="H27" s="112" t="s">
        <v>263</v>
      </c>
      <c r="I27" s="112" t="s">
        <v>251</v>
      </c>
      <c r="J27" s="111" t="s">
        <v>305</v>
      </c>
      <c r="K27" s="121"/>
      <c r="L27" s="121"/>
    </row>
    <row r="28" ht="27" customHeight="1" spans="1:12">
      <c r="A28" s="48"/>
      <c r="B28" s="49"/>
      <c r="C28" s="111" t="s">
        <v>274</v>
      </c>
      <c r="D28" s="111" t="s">
        <v>275</v>
      </c>
      <c r="E28" s="111" t="s">
        <v>306</v>
      </c>
      <c r="F28" s="112" t="s">
        <v>248</v>
      </c>
      <c r="G28" s="111" t="s">
        <v>277</v>
      </c>
      <c r="H28" s="112" t="s">
        <v>263</v>
      </c>
      <c r="I28" s="112" t="s">
        <v>251</v>
      </c>
      <c r="J28" s="111" t="s">
        <v>307</v>
      </c>
      <c r="K28" s="121"/>
      <c r="L28" s="121"/>
    </row>
    <row r="29" ht="61" customHeight="1" spans="1:11">
      <c r="A29" s="109" t="str">
        <f>"   "&amp;"志愿服务经费"</f>
        <v>   志愿服务经费</v>
      </c>
      <c r="B29" s="110" t="s">
        <v>308</v>
      </c>
      <c r="C29" s="116"/>
      <c r="D29" s="117"/>
      <c r="E29" s="117"/>
      <c r="F29" s="118"/>
      <c r="G29" s="117"/>
      <c r="H29" s="118"/>
      <c r="I29" s="118"/>
      <c r="J29" s="123"/>
      <c r="K29" s="121"/>
    </row>
    <row r="30" ht="27" customHeight="1" spans="1:11">
      <c r="A30" s="48"/>
      <c r="B30" s="49"/>
      <c r="C30" s="111" t="s">
        <v>245</v>
      </c>
      <c r="D30" s="111" t="s">
        <v>246</v>
      </c>
      <c r="E30" s="111" t="s">
        <v>309</v>
      </c>
      <c r="F30" s="112" t="s">
        <v>248</v>
      </c>
      <c r="G30" s="111" t="s">
        <v>105</v>
      </c>
      <c r="H30" s="112" t="s">
        <v>250</v>
      </c>
      <c r="I30" s="112" t="s">
        <v>251</v>
      </c>
      <c r="J30" s="111" t="s">
        <v>310</v>
      </c>
      <c r="K30" s="121"/>
    </row>
    <row r="31" ht="27" customHeight="1" spans="1:11">
      <c r="A31" s="48"/>
      <c r="B31" s="49"/>
      <c r="C31" s="111" t="s">
        <v>245</v>
      </c>
      <c r="D31" s="111" t="s">
        <v>246</v>
      </c>
      <c r="E31" s="111" t="s">
        <v>311</v>
      </c>
      <c r="F31" s="112" t="s">
        <v>248</v>
      </c>
      <c r="G31" s="111" t="s">
        <v>106</v>
      </c>
      <c r="H31" s="112" t="s">
        <v>250</v>
      </c>
      <c r="I31" s="112" t="s">
        <v>251</v>
      </c>
      <c r="J31" s="111" t="s">
        <v>312</v>
      </c>
      <c r="K31" s="121"/>
    </row>
    <row r="32" ht="27" customHeight="1" spans="1:11">
      <c r="A32" s="48"/>
      <c r="B32" s="49"/>
      <c r="C32" s="111" t="s">
        <v>245</v>
      </c>
      <c r="D32" s="111" t="s">
        <v>246</v>
      </c>
      <c r="E32" s="111" t="s">
        <v>313</v>
      </c>
      <c r="F32" s="112" t="s">
        <v>258</v>
      </c>
      <c r="G32" s="111" t="s">
        <v>314</v>
      </c>
      <c r="H32" s="112" t="s">
        <v>250</v>
      </c>
      <c r="I32" s="112" t="s">
        <v>251</v>
      </c>
      <c r="J32" s="111" t="s">
        <v>315</v>
      </c>
      <c r="K32" s="121"/>
    </row>
    <row r="33" ht="33.75" customHeight="1" spans="1:11">
      <c r="A33" s="48"/>
      <c r="B33" s="52"/>
      <c r="C33" s="111" t="s">
        <v>265</v>
      </c>
      <c r="D33" s="111" t="s">
        <v>266</v>
      </c>
      <c r="E33" s="111" t="s">
        <v>316</v>
      </c>
      <c r="F33" s="112" t="s">
        <v>248</v>
      </c>
      <c r="G33" s="111" t="s">
        <v>268</v>
      </c>
      <c r="H33" s="112" t="s">
        <v>269</v>
      </c>
      <c r="I33" s="112" t="s">
        <v>251</v>
      </c>
      <c r="J33" s="111" t="s">
        <v>317</v>
      </c>
      <c r="K33" s="121"/>
    </row>
    <row r="34" ht="33" customHeight="1" spans="1:10">
      <c r="A34" s="119"/>
      <c r="B34" s="119"/>
      <c r="C34" s="114" t="s">
        <v>265</v>
      </c>
      <c r="D34" s="114" t="s">
        <v>266</v>
      </c>
      <c r="E34" s="114" t="s">
        <v>318</v>
      </c>
      <c r="F34" s="115" t="s">
        <v>248</v>
      </c>
      <c r="G34" s="114" t="s">
        <v>277</v>
      </c>
      <c r="H34" s="115" t="s">
        <v>263</v>
      </c>
      <c r="I34" s="115" t="s">
        <v>251</v>
      </c>
      <c r="J34" s="114" t="s">
        <v>319</v>
      </c>
    </row>
    <row r="35" ht="33" customHeight="1" spans="1:10">
      <c r="A35" s="120"/>
      <c r="B35" s="120"/>
      <c r="C35" s="117" t="s">
        <v>274</v>
      </c>
      <c r="D35" s="117" t="s">
        <v>275</v>
      </c>
      <c r="E35" s="117" t="s">
        <v>320</v>
      </c>
      <c r="F35" s="118" t="s">
        <v>248</v>
      </c>
      <c r="G35" s="117" t="s">
        <v>277</v>
      </c>
      <c r="H35" s="118" t="s">
        <v>263</v>
      </c>
      <c r="I35" s="118" t="s">
        <v>251</v>
      </c>
      <c r="J35" s="117" t="s">
        <v>321</v>
      </c>
    </row>
    <row r="36" ht="33" customHeight="1" spans="1:10">
      <c r="A36" s="120"/>
      <c r="B36" s="120"/>
      <c r="C36" s="117" t="s">
        <v>274</v>
      </c>
      <c r="D36" s="117" t="s">
        <v>275</v>
      </c>
      <c r="E36" s="117" t="s">
        <v>279</v>
      </c>
      <c r="F36" s="118" t="s">
        <v>248</v>
      </c>
      <c r="G36" s="117" t="s">
        <v>277</v>
      </c>
      <c r="H36" s="118" t="s">
        <v>263</v>
      </c>
      <c r="I36" s="118" t="s">
        <v>251</v>
      </c>
      <c r="J36" s="117" t="s">
        <v>280</v>
      </c>
    </row>
    <row r="37" ht="74" customHeight="1" spans="1:10">
      <c r="A37" s="109" t="str">
        <f>"   "&amp;"州委“两新”工委工作经费"</f>
        <v>   州委“两新”工委工作经费</v>
      </c>
      <c r="B37" s="110" t="s">
        <v>322</v>
      </c>
      <c r="C37" s="120"/>
      <c r="D37" s="120"/>
      <c r="E37" s="120"/>
      <c r="F37" s="120"/>
      <c r="G37" s="120"/>
      <c r="H37" s="120"/>
      <c r="I37" s="120"/>
      <c r="J37" s="120"/>
    </row>
    <row r="38" ht="33" customHeight="1" spans="1:12">
      <c r="A38" s="120"/>
      <c r="B38" s="120"/>
      <c r="C38" s="111" t="s">
        <v>245</v>
      </c>
      <c r="D38" s="111" t="s">
        <v>246</v>
      </c>
      <c r="E38" s="111" t="s">
        <v>323</v>
      </c>
      <c r="F38" s="112" t="s">
        <v>248</v>
      </c>
      <c r="G38" s="111" t="s">
        <v>324</v>
      </c>
      <c r="H38" s="112" t="s">
        <v>325</v>
      </c>
      <c r="I38" s="112" t="s">
        <v>251</v>
      </c>
      <c r="J38" s="111" t="s">
        <v>326</v>
      </c>
      <c r="K38" s="121"/>
      <c r="L38" s="121"/>
    </row>
    <row r="39" ht="33" customHeight="1" spans="1:12">
      <c r="A39" s="120"/>
      <c r="B39" s="120"/>
      <c r="C39" s="111" t="s">
        <v>245</v>
      </c>
      <c r="D39" s="111" t="s">
        <v>246</v>
      </c>
      <c r="E39" s="111" t="s">
        <v>327</v>
      </c>
      <c r="F39" s="112" t="s">
        <v>258</v>
      </c>
      <c r="G39" s="111" t="s">
        <v>314</v>
      </c>
      <c r="H39" s="112" t="s">
        <v>297</v>
      </c>
      <c r="I39" s="112" t="s">
        <v>251</v>
      </c>
      <c r="J39" s="111" t="s">
        <v>328</v>
      </c>
      <c r="K39" s="121"/>
      <c r="L39" s="121"/>
    </row>
    <row r="40" ht="33" customHeight="1" spans="1:12">
      <c r="A40" s="120"/>
      <c r="B40" s="120"/>
      <c r="C40" s="111" t="s">
        <v>245</v>
      </c>
      <c r="D40" s="111" t="s">
        <v>284</v>
      </c>
      <c r="E40" s="111" t="s">
        <v>329</v>
      </c>
      <c r="F40" s="112" t="s">
        <v>248</v>
      </c>
      <c r="G40" s="111" t="s">
        <v>272</v>
      </c>
      <c r="H40" s="112" t="s">
        <v>263</v>
      </c>
      <c r="I40" s="112" t="s">
        <v>251</v>
      </c>
      <c r="J40" s="111" t="s">
        <v>330</v>
      </c>
      <c r="K40" s="121"/>
      <c r="L40" s="121"/>
    </row>
    <row r="41" ht="33" customHeight="1" spans="1:12">
      <c r="A41" s="120"/>
      <c r="B41" s="120"/>
      <c r="C41" s="111" t="s">
        <v>265</v>
      </c>
      <c r="D41" s="111" t="s">
        <v>266</v>
      </c>
      <c r="E41" s="111" t="s">
        <v>331</v>
      </c>
      <c r="F41" s="112" t="s">
        <v>258</v>
      </c>
      <c r="G41" s="111" t="s">
        <v>332</v>
      </c>
      <c r="H41" s="112" t="s">
        <v>333</v>
      </c>
      <c r="I41" s="112" t="s">
        <v>334</v>
      </c>
      <c r="J41" s="111" t="s">
        <v>335</v>
      </c>
      <c r="K41" s="121"/>
      <c r="L41" s="121"/>
    </row>
    <row r="42" ht="33" customHeight="1" spans="1:12">
      <c r="A42" s="120"/>
      <c r="B42" s="120"/>
      <c r="C42" s="111" t="s">
        <v>274</v>
      </c>
      <c r="D42" s="111" t="s">
        <v>275</v>
      </c>
      <c r="E42" s="111" t="s">
        <v>336</v>
      </c>
      <c r="F42" s="112" t="s">
        <v>248</v>
      </c>
      <c r="G42" s="111" t="s">
        <v>337</v>
      </c>
      <c r="H42" s="112" t="s">
        <v>263</v>
      </c>
      <c r="I42" s="112" t="s">
        <v>251</v>
      </c>
      <c r="J42" s="111" t="s">
        <v>338</v>
      </c>
      <c r="K42" s="121"/>
      <c r="L42" s="121"/>
    </row>
    <row r="43" ht="63" customHeight="1" spans="1:10">
      <c r="A43" s="109" t="str">
        <f>"   "&amp;"人民建议征集及信访工作经费"</f>
        <v>   人民建议征集及信访工作经费</v>
      </c>
      <c r="B43" s="110" t="s">
        <v>339</v>
      </c>
      <c r="C43" s="120"/>
      <c r="D43" s="120"/>
      <c r="E43" s="120"/>
      <c r="F43" s="120"/>
      <c r="G43" s="120"/>
      <c r="H43" s="120"/>
      <c r="I43" s="120"/>
      <c r="J43" s="120"/>
    </row>
    <row r="44" ht="33" customHeight="1" spans="1:13">
      <c r="A44" s="120"/>
      <c r="B44" s="120"/>
      <c r="C44" s="111" t="s">
        <v>245</v>
      </c>
      <c r="D44" s="111" t="s">
        <v>246</v>
      </c>
      <c r="E44" s="111" t="s">
        <v>340</v>
      </c>
      <c r="F44" s="112" t="s">
        <v>248</v>
      </c>
      <c r="G44" s="111" t="s">
        <v>314</v>
      </c>
      <c r="H44" s="112" t="s">
        <v>297</v>
      </c>
      <c r="I44" s="112" t="s">
        <v>251</v>
      </c>
      <c r="J44" s="111" t="s">
        <v>341</v>
      </c>
      <c r="K44" s="121"/>
      <c r="L44" s="121"/>
      <c r="M44" s="121"/>
    </row>
    <row r="45" ht="33" customHeight="1" spans="1:13">
      <c r="A45" s="120"/>
      <c r="B45" s="120"/>
      <c r="C45" s="111" t="s">
        <v>245</v>
      </c>
      <c r="D45" s="111" t="s">
        <v>246</v>
      </c>
      <c r="E45" s="111" t="s">
        <v>342</v>
      </c>
      <c r="F45" s="112" t="s">
        <v>248</v>
      </c>
      <c r="G45" s="111" t="s">
        <v>314</v>
      </c>
      <c r="H45" s="112" t="s">
        <v>297</v>
      </c>
      <c r="I45" s="112" t="s">
        <v>251</v>
      </c>
      <c r="J45" s="111" t="s">
        <v>343</v>
      </c>
      <c r="K45" s="121"/>
      <c r="L45" s="121"/>
      <c r="M45" s="121"/>
    </row>
    <row r="46" ht="33" customHeight="1" spans="1:13">
      <c r="A46" s="120"/>
      <c r="B46" s="120"/>
      <c r="C46" s="111" t="s">
        <v>245</v>
      </c>
      <c r="D46" s="111" t="s">
        <v>246</v>
      </c>
      <c r="E46" s="111" t="s">
        <v>344</v>
      </c>
      <c r="F46" s="112" t="s">
        <v>258</v>
      </c>
      <c r="G46" s="111" t="s">
        <v>105</v>
      </c>
      <c r="H46" s="112" t="s">
        <v>345</v>
      </c>
      <c r="I46" s="112" t="s">
        <v>251</v>
      </c>
      <c r="J46" s="111" t="s">
        <v>346</v>
      </c>
      <c r="K46" s="121"/>
      <c r="L46" s="121"/>
      <c r="M46" s="121"/>
    </row>
    <row r="47" ht="33" customHeight="1" spans="1:13">
      <c r="A47" s="120"/>
      <c r="B47" s="120"/>
      <c r="C47" s="111" t="s">
        <v>245</v>
      </c>
      <c r="D47" s="111" t="s">
        <v>284</v>
      </c>
      <c r="E47" s="111" t="s">
        <v>347</v>
      </c>
      <c r="F47" s="112" t="s">
        <v>248</v>
      </c>
      <c r="G47" s="111" t="s">
        <v>286</v>
      </c>
      <c r="H47" s="112" t="s">
        <v>263</v>
      </c>
      <c r="I47" s="112" t="s">
        <v>251</v>
      </c>
      <c r="J47" s="111" t="s">
        <v>348</v>
      </c>
      <c r="K47" s="121"/>
      <c r="L47" s="121"/>
      <c r="M47" s="121"/>
    </row>
    <row r="48" ht="33" customHeight="1" spans="1:13">
      <c r="A48" s="120"/>
      <c r="B48" s="120"/>
      <c r="C48" s="111" t="s">
        <v>245</v>
      </c>
      <c r="D48" s="111" t="s">
        <v>256</v>
      </c>
      <c r="E48" s="111" t="s">
        <v>349</v>
      </c>
      <c r="F48" s="112" t="s">
        <v>258</v>
      </c>
      <c r="G48" s="111" t="s">
        <v>249</v>
      </c>
      <c r="H48" s="112" t="s">
        <v>263</v>
      </c>
      <c r="I48" s="112" t="s">
        <v>251</v>
      </c>
      <c r="J48" s="111" t="s">
        <v>350</v>
      </c>
      <c r="K48" s="121"/>
      <c r="L48" s="121"/>
      <c r="M48" s="121"/>
    </row>
    <row r="49" ht="33" customHeight="1" spans="1:13">
      <c r="A49" s="120"/>
      <c r="B49" s="120"/>
      <c r="C49" s="111" t="s">
        <v>245</v>
      </c>
      <c r="D49" s="111" t="s">
        <v>256</v>
      </c>
      <c r="E49" s="111" t="s">
        <v>351</v>
      </c>
      <c r="F49" s="112" t="s">
        <v>258</v>
      </c>
      <c r="G49" s="111" t="s">
        <v>352</v>
      </c>
      <c r="H49" s="112" t="s">
        <v>333</v>
      </c>
      <c r="I49" s="112" t="s">
        <v>334</v>
      </c>
      <c r="J49" s="111" t="s">
        <v>353</v>
      </c>
      <c r="K49" s="121"/>
      <c r="L49" s="121"/>
      <c r="M49" s="121"/>
    </row>
    <row r="50" ht="33" customHeight="1" spans="1:13">
      <c r="A50" s="120"/>
      <c r="B50" s="120"/>
      <c r="C50" s="111" t="s">
        <v>265</v>
      </c>
      <c r="D50" s="111" t="s">
        <v>266</v>
      </c>
      <c r="E50" s="111" t="s">
        <v>354</v>
      </c>
      <c r="F50" s="112" t="s">
        <v>248</v>
      </c>
      <c r="G50" s="111" t="s">
        <v>277</v>
      </c>
      <c r="H50" s="112" t="s">
        <v>263</v>
      </c>
      <c r="I50" s="112" t="s">
        <v>251</v>
      </c>
      <c r="J50" s="111" t="s">
        <v>355</v>
      </c>
      <c r="K50" s="121"/>
      <c r="L50" s="121"/>
      <c r="M50" s="121"/>
    </row>
    <row r="51" ht="33" customHeight="1" spans="1:13">
      <c r="A51" s="120"/>
      <c r="B51" s="120"/>
      <c r="C51" s="111" t="s">
        <v>265</v>
      </c>
      <c r="D51" s="111" t="s">
        <v>266</v>
      </c>
      <c r="E51" s="111" t="s">
        <v>356</v>
      </c>
      <c r="F51" s="112" t="s">
        <v>258</v>
      </c>
      <c r="G51" s="111" t="s">
        <v>249</v>
      </c>
      <c r="H51" s="112" t="s">
        <v>263</v>
      </c>
      <c r="I51" s="112" t="s">
        <v>251</v>
      </c>
      <c r="J51" s="124" t="s">
        <v>357</v>
      </c>
      <c r="K51" s="121"/>
      <c r="L51" s="121"/>
      <c r="M51" s="121"/>
    </row>
    <row r="52" ht="33" customHeight="1" spans="1:13">
      <c r="A52" s="120"/>
      <c r="B52" s="120"/>
      <c r="C52" s="111" t="s">
        <v>274</v>
      </c>
      <c r="D52" s="111" t="s">
        <v>275</v>
      </c>
      <c r="E52" s="111" t="s">
        <v>358</v>
      </c>
      <c r="F52" s="112" t="s">
        <v>248</v>
      </c>
      <c r="G52" s="111" t="s">
        <v>277</v>
      </c>
      <c r="H52" s="112" t="s">
        <v>263</v>
      </c>
      <c r="I52" s="112" t="s">
        <v>251</v>
      </c>
      <c r="J52" s="111" t="s">
        <v>359</v>
      </c>
      <c r="K52" s="121"/>
      <c r="L52" s="121"/>
      <c r="M52" s="121"/>
    </row>
  </sheetData>
  <mergeCells count="2">
    <mergeCell ref="A3:J3"/>
    <mergeCell ref="A4:H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李骏</cp:lastModifiedBy>
  <dcterms:created xsi:type="dcterms:W3CDTF">2025-01-21T02:50:00Z</dcterms:created>
  <dcterms:modified xsi:type="dcterms:W3CDTF">2025-03-05T04:16:17Z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2052-12.1.0.19302</vt:lpwstr>
  </property>
</Properties>
</file>