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3"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<sst xmlns="http://schemas.openxmlformats.org/spreadsheetml/2006/main" count="1369" uniqueCount="528">
  <si>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</si>
  <si>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</si>
  <si>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</si>
  <si>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</si>
  <si>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</si>
  <si>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</si>
  <si>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</si>
  <si>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</si>
  <si>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</si>
  <si>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</si>
  <si>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</si>
  <si>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</si>
  <si>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</si>
  <si>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</si>
  <si>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</si>
  <si>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</si>
  <si>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</si>
  <si>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</si>
  <si>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</si>
  <si>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</si>
  <si>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</si>
  <si>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</si>
  <si>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</si>
  <si>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</si>
  <si>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</si>
  <si>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</si>
  <si>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</si>
  <si>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</si>
  <si>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</si>
  <si>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</si>
  <si>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</si>
  <si>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</si>
  <si>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</si>
  <si>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</si>
  <si>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</si>
  <si>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</si>
  <si>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</si>
  <si>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</si>
  <si>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</si>
  <si>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</si>
  <si>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</si>
  <si>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</si>
  <si>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</si>
  <si>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</si>
  <si>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</si>
  <si>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</si>
  <si>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</si>
  <si>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</si>
  <si>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</si>
  <si>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</si>
  <si>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</si>
  <si>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</si>
  <si>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</si>
  <si>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</si>
  <si>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</si>
  <si>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</si>
  <si>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</si>
  <si>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</si>
  <si>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</si>
  <si>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</si>
  <si>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</si>
  <si>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</si>
  <si>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</si>
  <si>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</si>
  <si>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</si>
  <si>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</si>
  <si>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</si>
  <si>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</si>
  <si>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</si>
  <si>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</si>
  <si>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</si>
  <si>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</si>
  <si>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118001</t>
  </si>
  <si>
    <t>迪庆藏族自治州民政局</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</si>
  <si>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</si>
  <si>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</si>
  <si>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</si>
  <si>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</si>
  <si>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</si>
  <si>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</si>
  <si>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</si>
  <si>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</si>
  <si>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</si>
  <si>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</si>
  <si>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</si>
  <si>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</si>
  <si>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</si>
  <si>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</si>
  <si>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</si>
  <si>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20802</t>
  </si>
  <si>
    <t>2080201</t>
  </si>
  <si>
    <t>2080207</t>
  </si>
  <si>
    <t>2080299</t>
  </si>
  <si>
    <t>20805</t>
  </si>
  <si>
    <t>2080505</t>
  </si>
  <si>
    <t>2080506</t>
  </si>
  <si>
    <t>2080599</t>
  </si>
  <si>
    <t>20808</t>
  </si>
  <si>
    <t>2080801</t>
  </si>
  <si>
    <t>20820</t>
  </si>
  <si>
    <t>2082001</t>
  </si>
  <si>
    <t>2082002</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</si>
  <si>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</si>
  <si>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</si>
  <si>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</si>
  <si>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</si>
  <si>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</si>
  <si>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</si>
  <si>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</si>
  <si>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</si>
  <si>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</si>
  <si>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</si>
  <si>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</si>
  <si>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</si>
  <si>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</si>
  <si>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</si>
  <si>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</si>
  <si>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</si>
  <si>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</si>
  <si>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</si>
  <si>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</si>
  <si>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</si>
  <si>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</si>
  <si>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</si>
  <si>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</si>
  <si>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</si>
  <si>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</si>
  <si>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</si>
  <si>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</si>
  <si>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</si>
  <si>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</si>
  <si>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</si>
  <si>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</si>
  <si>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</si>
  <si>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</si>
  <si>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</si>
  <si>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</si>
  <si>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</si>
  <si>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</si>
  <si>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</si>
  <si>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</si>
  <si>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</si>
  <si>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</si>
  <si>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</si>
  <si>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</si>
  <si>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</si>
  <si>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</si>
  <si>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</si>
  <si>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</si>
  <si>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</si>
  <si>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</si>
  <si>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</si>
  <si>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</si>
  <si>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</si>
  <si>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</si>
  <si>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</si>
  <si>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</si>
  <si>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</si>
  <si>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</si>
  <si>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</si>
  <si>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</si>
  <si>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</si>
  <si>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</si>
  <si>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民政管理事务</t>
  </si>
  <si>
    <t>行政运行</t>
  </si>
  <si>
    <t>行政区划和地名管理</t>
  </si>
  <si>
    <t>其他民政管理事务支出</t>
  </si>
  <si>
    <t>行政事业单位养老支出</t>
  </si>
  <si>
    <t>机关事业单位基本养老保险缴费支出</t>
  </si>
  <si>
    <t>其他行政事业单位养老支出</t>
  </si>
  <si>
    <t>抚恤</t>
  </si>
  <si>
    <t>死亡抚恤</t>
  </si>
  <si>
    <t>临时救助</t>
  </si>
  <si>
    <t>临时救助支出</t>
  </si>
  <si>
    <t>行政事业单位医疗</t>
  </si>
  <si>
    <t>行政单位医疗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</si>
  <si>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</si>
  <si>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</si>
  <si>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</si>
  <si>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</si>
  <si>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</si>
  <si>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</si>
  <si>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</si>
  <si>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</si>
  <si>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</si>
  <si>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</si>
  <si>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</si>
  <si>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</si>
  <si>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</si>
  <si>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</si>
  <si>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</si>
  <si>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</si>
  <si>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</si>
  <si>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</si>
  <si>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</si>
  <si>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</si>
  <si>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</si>
  <si>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</si>
  <si>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</si>
  <si>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</si>
  <si>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</si>
  <si>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</si>
  <si>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</si>
  <si>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</si>
  <si>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</si>
  <si>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</si>
  <si>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</si>
  <si>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</si>
  <si>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533400210000000018121</t>
  </si>
  <si>
    <t>事业人员工资支出</t>
  </si>
  <si>
    <t>30101</t>
  </si>
  <si>
    <t>基本工资</t>
  </si>
  <si>
    <t>533400210000000018120</t>
  </si>
  <si>
    <t>行政人员工资支出</t>
  </si>
  <si>
    <t>30102</t>
  </si>
  <si>
    <t>津贴补贴</t>
  </si>
  <si>
    <t>533400231100001409878</t>
  </si>
  <si>
    <t>公务员基础绩效奖</t>
  </si>
  <si>
    <t>30103</t>
  </si>
  <si>
    <t>奖金</t>
  </si>
  <si>
    <t>30107</t>
  </si>
  <si>
    <t>绩效工资</t>
  </si>
  <si>
    <t>533400231100001409879</t>
  </si>
  <si>
    <t>事业人员规范后绩效奖</t>
  </si>
  <si>
    <t>533400210000000018122</t>
  </si>
  <si>
    <t>社会保障缴费</t>
  </si>
  <si>
    <t>30108</t>
  </si>
  <si>
    <t>机关事业单位基本养老保险缴费</t>
  </si>
  <si>
    <t>30110</t>
  </si>
  <si>
    <t>职工基本医疗保险缴费</t>
  </si>
  <si>
    <t>30111</t>
  </si>
  <si>
    <t>公务员医疗补助缴费</t>
  </si>
  <si>
    <t>30112</t>
  </si>
  <si>
    <t>其他社会保障缴费</t>
  </si>
  <si>
    <t>533400210000000018123</t>
  </si>
  <si>
    <t>30113</t>
  </si>
  <si>
    <t>533400210000000018131</t>
  </si>
  <si>
    <t>一般公用经费</t>
  </si>
  <si>
    <t>30206</t>
  </si>
  <si>
    <t>电费</t>
  </si>
  <si>
    <t>30205</t>
  </si>
  <si>
    <t>水费</t>
  </si>
  <si>
    <t>30207</t>
  </si>
  <si>
    <t>邮电费</t>
  </si>
  <si>
    <t>533400221100000236625</t>
  </si>
  <si>
    <t>30217</t>
  </si>
  <si>
    <t>30211</t>
  </si>
  <si>
    <t>差旅费</t>
  </si>
  <si>
    <t>30201</t>
  </si>
  <si>
    <t>办公费</t>
  </si>
  <si>
    <t>533400231100001409865</t>
  </si>
  <si>
    <t>办公取暖费</t>
  </si>
  <si>
    <t>30208</t>
  </si>
  <si>
    <t>取暖费</t>
  </si>
  <si>
    <t>533400210000000018130</t>
  </si>
  <si>
    <t>工会经费</t>
  </si>
  <si>
    <t>30228</t>
  </si>
  <si>
    <t>533400241100002132375</t>
  </si>
  <si>
    <t>体检费</t>
  </si>
  <si>
    <t>30299</t>
  </si>
  <si>
    <t>其他商品和服务支出</t>
  </si>
  <si>
    <t>533400261100004906481</t>
  </si>
  <si>
    <t>福利费</t>
  </si>
  <si>
    <t>533400210000000018126</t>
  </si>
  <si>
    <t>公务用车运行维护费</t>
  </si>
  <si>
    <t>30231</t>
  </si>
  <si>
    <t>533400210000000018128</t>
  </si>
  <si>
    <t>行政公务交通补贴</t>
  </si>
  <si>
    <t>30239</t>
  </si>
  <si>
    <t>其他交通费用</t>
  </si>
  <si>
    <t>533400221100000236645</t>
  </si>
  <si>
    <t>公务用车租赁费</t>
  </si>
  <si>
    <t>533400261100004906465</t>
  </si>
  <si>
    <t>离退休人员公用经费</t>
  </si>
  <si>
    <t>533400241100002101023</t>
  </si>
  <si>
    <t>遗属生活补助经费</t>
  </si>
  <si>
    <t>30305</t>
  </si>
  <si>
    <t>生活补助</t>
  </si>
  <si>
    <t>533400241100002106389</t>
  </si>
  <si>
    <t>六十年代精简人员生活补助经费</t>
  </si>
  <si>
    <t>预算05-1表</t>
  </si>
  <si>
    <t>2026年部门项目支出预算表</t>
  </si>
  <si>
    <t>项目分类</t>
  </si>
  <si>
    <t>项目单位</t>
  </si>
  <si>
    <t>本年拨款</t>
  </si>
  <si>
    <t>其中：本次下达</t>
  </si>
  <si>
    <t>2026年流浪乞讨人员救助资金</t>
  </si>
  <si>
    <t>事业发展类</t>
  </si>
  <si>
    <t>533400261100005155292</t>
  </si>
  <si>
    <t>流浪乞讨人员救助支出</t>
  </si>
  <si>
    <t>30306</t>
  </si>
  <si>
    <t>救济费</t>
  </si>
  <si>
    <t>德钦县行政区划调整工作经费</t>
  </si>
  <si>
    <t>533400221100000915722</t>
  </si>
  <si>
    <t>30202</t>
  </si>
  <si>
    <t>印刷费</t>
  </si>
  <si>
    <t>30215</t>
  </si>
  <si>
    <t>会议费</t>
  </si>
  <si>
    <t>30227</t>
  </si>
  <si>
    <t>委托业务费</t>
  </si>
  <si>
    <t>地名管理工作经费</t>
  </si>
  <si>
    <t>533400231100001107028</t>
  </si>
  <si>
    <t>婚登工作经费</t>
  </si>
  <si>
    <t>533400210000000017275</t>
  </si>
  <si>
    <t>30216</t>
  </si>
  <si>
    <t>培训费</t>
  </si>
  <si>
    <t>困难群众慰问经费</t>
  </si>
  <si>
    <t>民生类</t>
  </si>
  <si>
    <t>533400221100000226070</t>
  </si>
  <si>
    <t>平安边界创建经费</t>
  </si>
  <si>
    <t>533400231100001106919</t>
  </si>
  <si>
    <t>社会福利工作经费</t>
  </si>
  <si>
    <t>533400210000000017407</t>
  </si>
  <si>
    <t>社会救助工作经费</t>
  </si>
  <si>
    <t>533400210000000017288</t>
  </si>
  <si>
    <t>社会组织人才队伍建设补助资金</t>
  </si>
  <si>
    <t>533400261100004868924</t>
  </si>
  <si>
    <t>殡葬工作经费</t>
  </si>
  <si>
    <t>533400210000000017260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</si>
  <si>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</si>
  <si>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</si>
  <si>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</si>
  <si>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</si>
  <si>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</si>
  <si>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</si>
  <si>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</si>
  <si>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</si>
  <si>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</si>
  <si>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</si>
  <si>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</si>
  <si>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</si>
  <si>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可以完成省民政厅、州委、州政府下达的各项社会救助工作任务，完成社会救助与扶贫摘帽“两线合一”实现基本消除贫困、完成扶贫摘帽任务，切实维护困难群众的合法权益。 
"</t>
  </si>
  <si>
    <t>产出指标</t>
  </si>
  <si>
    <t>质量指标</t>
  </si>
  <si>
    <t>农村低保标准不低于国家扶贫标准的县
9</t>
  </si>
  <si>
    <t>=</t>
  </si>
  <si>
    <t>低保标准不低于国家扶贫标准</t>
  </si>
  <si>
    <t>个</t>
  </si>
  <si>
    <t>定量指标</t>
  </si>
  <si>
    <t>农村低保标准不低于国家扶贫标准的县</t>
  </si>
  <si>
    <t>时效指标</t>
  </si>
  <si>
    <t>工作完成时间</t>
  </si>
  <si>
    <t>2025.12.31</t>
  </si>
  <si>
    <t>年</t>
  </si>
  <si>
    <t>效益指标</t>
  </si>
  <si>
    <t>社会效益</t>
  </si>
  <si>
    <t>困难群众基本权益保障</t>
  </si>
  <si>
    <t>100</t>
  </si>
  <si>
    <t>%</t>
  </si>
  <si>
    <t>救助对象</t>
  </si>
  <si>
    <t>满意度指标</t>
  </si>
  <si>
    <t>服务对象满意度</t>
  </si>
  <si>
    <t>受益群众政策知晓率</t>
  </si>
  <si>
    <t>90%</t>
  </si>
  <si>
    <t>工作人员满意度</t>
  </si>
  <si>
    <t>2022年困难群众生活救助、因各种原因造成困难人员增多，需加大困难救助力度，保障困难群众基本生活权益。</t>
  </si>
  <si>
    <t>数量指标</t>
  </si>
  <si>
    <t>获补对象数</t>
  </si>
  <si>
    <t>定性指标</t>
  </si>
  <si>
    <t>反映获补助人员、企业的数量情况，也适用补贴、资助等形式的补助。</t>
  </si>
  <si>
    <t>兑现准确率</t>
  </si>
  <si>
    <t>反映补助准确发放的情况。
补助兑现准确率=补助兑付额/应付额*100%</t>
  </si>
  <si>
    <t>获补覆盖率</t>
  </si>
  <si>
    <t>获补覆盖率=实际获得补助人数（企业数）/申请符合标准人数（企业数）*100%</t>
  </si>
  <si>
    <t>政策知晓率</t>
  </si>
  <si>
    <t>&gt;=</t>
  </si>
  <si>
    <t>85</t>
  </si>
  <si>
    <t>反映补助政策的宣传效果情况。
政策知晓率=调查中补助政策知晓人数/调查总人数*100%</t>
  </si>
  <si>
    <t>受益对象满意度</t>
  </si>
  <si>
    <t>反映获补助受益对象的满意程度。</t>
  </si>
  <si>
    <t>宣传殡葬管理法规和殡葬改革政策；制订殡葬改革的规划和措施；检查督促殡葬管理法规在基层的贯彻执行情况；指导督促殡葬事业单位搞好殡仪服务与拓展殡仪项目。目前我州有殡仪馆三所、公墓一所、农村公益性公墓6所，在建项目10个，按照签订的目标责任书以及我州的实际情况，逐步加大殡葬管理职能，加强宣传力度，工作措施：按照季度工作推进情况每季度下乡一次，全年4次，每次3天，430×12×3=15480元。开展殡葬服务单位安全生产管理工作，全年4次，每次3天，430×12×3=15480元。开展清明节“低碳祭扫、文明祭扫”活动7天，春期间文明祭奠活动3天，开展殡葬政策、移风易俗宣传活动6次，宣传标语横幅87条、印制宣传单15000张、需工作经费10万元。</t>
  </si>
  <si>
    <t>按照季度工作推进情况每季度下乡一次，全年4次，每次3天。</t>
  </si>
  <si>
    <t>&lt;=</t>
  </si>
  <si>
    <t>全年下乡4次，开展安全管理4次。</t>
  </si>
  <si>
    <t>逐步加大殡葬管理职能，加强宣传力度，工作措施</t>
  </si>
  <si>
    <t>按季度下乡</t>
  </si>
  <si>
    <t>次/月（季、年）</t>
  </si>
  <si>
    <t>开展殡葬服务单位安全生产管理工作</t>
  </si>
  <si>
    <t>生态效益</t>
  </si>
  <si>
    <t>进一步促进 节地生态安葬，提高火化率</t>
  </si>
  <si>
    <t>50</t>
  </si>
  <si>
    <t>大力推进殡葬改革。生态环境逐年改善。</t>
  </si>
  <si>
    <t>社会公众满意度</t>
  </si>
  <si>
    <t>95</t>
  </si>
  <si>
    <t>反映社会公众对宣传的满意程度。</t>
  </si>
  <si>
    <t>群众认知度提高</t>
  </si>
  <si>
    <t>加大宣传力度。群众知晓率高。</t>
  </si>
  <si>
    <t>1.规范社会组织人才管理、激励和保障
2.强化社会组织人才督导支持和培训支持
3.提升社会组织人才政治素养和专业水平
4.发挥社会组织人才服务效益</t>
  </si>
  <si>
    <t>培养社会组织人才数量</t>
  </si>
  <si>
    <t>人</t>
  </si>
  <si>
    <t>培养社会组织从业人才不少于50人</t>
  </si>
  <si>
    <t>培养社会组织人才掌握社会组织内部治理能力的比例</t>
  </si>
  <si>
    <t>80</t>
  </si>
  <si>
    <t>80%以上参与培养的社会组织人才掌握社会组织内部治理专业知识</t>
  </si>
  <si>
    <t>培养完成时限</t>
  </si>
  <si>
    <t>12</t>
  </si>
  <si>
    <t>月</t>
  </si>
  <si>
    <t>在12个月内完成社会组织人才培养任务</t>
  </si>
  <si>
    <t>社会组织人才服务情况</t>
  </si>
  <si>
    <t>1000</t>
  </si>
  <si>
    <t>社会组织培养人才服务覆盖困难人群不少于1000人</t>
  </si>
  <si>
    <t>90</t>
  </si>
  <si>
    <t>服务对象满意度高于90%</t>
  </si>
  <si>
    <t>监督项目（特困供养服务设施（农村敬老院）、城乡居家养老服务中心（农村互助服务站）、城市公办养老机构、儿童之家）等建设情况。加强对养老、儿童业务的培训。对各个福利机构加强安全宣传教育，加强养老服务业各类工作人员的业务能力。</t>
  </si>
  <si>
    <t>指导督促三县市建设养老服务体系及儿童福利项目</t>
  </si>
  <si>
    <t>9</t>
  </si>
  <si>
    <t>服务对政策知晓率</t>
  </si>
  <si>
    <t>次</t>
  </si>
  <si>
    <t>可持续影响</t>
  </si>
  <si>
    <t>促进社会和谐，使弱势群体有幸福感和获得感</t>
  </si>
  <si>
    <t>服务一老一小满意度</t>
  </si>
  <si>
    <t>服务对政策满意度</t>
  </si>
  <si>
    <t>监督项目（特困供养服务设施（农村敬老院）、城乡居家养老服务中心（农村互助服务站）、城市公办养老机</t>
  </si>
  <si>
    <t xml:space="preserve">我州三县(市)共29个乡镇，全州共设32个婚姻登记机关，婚姻登记员基本都属于兼职，办公场所非独立场所办公。信息化建设情况。目前，我州所有婚姻登记机关均已实现联网登记办公，但由于目前其他部门网络原因，未实现数据共享。同时按照省厅工作要求，我局加强领导，精心组织，针对我州历史档案数据情况复杂、时间跨度长、部分信息不健全等情况外，完成我州婚姻登记历史数据补录工作，实现了婚姻登记档案信息化、规范化管理。按照婚姻登记规范化工作推进情况每月下乡一次，开展婚育新风、婚俗改革等移风易俗宣传活动及窗口单位人员业务素养培训，全年12次，每次约5-7天，需车旅费约40000元。开展婚登服务单位安全生产管理工作全年4次，每次3-5天，需车旅费约40000元。制作婚俗改革、婚育新风等移风易俗宣传标语、印制宣传单、新闻媒体宣传费等共计20000元，开展宣传活动4次，每次3-5天，需车旅费约40000元。同时征订2025年全州婚姻登记证内芯10000份（其中：结婚证内芯8000份，离婚证内芯2000份）共计10000元。共计需工作经费15万元。
</t>
  </si>
  <si>
    <t>公开发放的宣传材料数量</t>
  </si>
  <si>
    <t>我州三县(市)共29个乡镇，32个婚姻登记机关，全部放发</t>
  </si>
  <si>
    <t>份（部、个、幅、条）</t>
  </si>
  <si>
    <t>反映制作宣传横幅、宣传册等的数量情况。</t>
  </si>
  <si>
    <t>婚姻登记工作质量</t>
  </si>
  <si>
    <t>&gt;</t>
  </si>
  <si>
    <t>计划完成率</t>
  </si>
  <si>
    <t>计划完成率=在规定时间内宣传任务完成数/宣传任务计划数*100%</t>
  </si>
  <si>
    <t>宣传内容知晓率</t>
  </si>
  <si>
    <t>群众知晓率提高</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</si>
  <si>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</si>
  <si>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95%</t>
  </si>
  <si>
    <t>省民政厅统一制定全省29条州(市)间县级界线联检5年工作计划，明确将平安边界建设纳入界线联检工作的重要内容。</t>
  </si>
  <si>
    <t>发放宣传册数量</t>
  </si>
  <si>
    <t>册</t>
  </si>
  <si>
    <t>完成发放宣传册数量</t>
  </si>
  <si>
    <t>定期完成</t>
  </si>
  <si>
    <t>2026年11月30日</t>
  </si>
  <si>
    <t>年-月-日</t>
  </si>
  <si>
    <t>按时完成宣传</t>
  </si>
  <si>
    <t>接受宣传对象对平安边界建设的知晓率</t>
  </si>
  <si>
    <t>接受宣传对象对平安边界建设的认知</t>
  </si>
  <si>
    <t>维护界线周边社会和谐稳定</t>
  </si>
  <si>
    <t>未发生边界线争议</t>
  </si>
  <si>
    <t>接受宣传对象满意率</t>
  </si>
  <si>
    <t>接受宣传对象满意率达到</t>
  </si>
  <si>
    <t>地名管理工作是一项涉及面广、服务全社会的基础性工作，具有很强的政治性、政策性和科学性，为了进一步加强和规范地名管理，全面提升地名管理服务水平。按照《地名管理条例》及国家、省关于开展“乡村著名行动”进一步加强我州地名管理工作，规范乡村地名信息，积极发挥地名管理在乡村振兴工作中的推动作用。</t>
  </si>
  <si>
    <t>印制发放1万册宣传册</t>
  </si>
  <si>
    <t>印制发放1万册非遗地名宣传册</t>
  </si>
  <si>
    <t>2026年11月30日前完成宣传册发放及相关工作</t>
  </si>
  <si>
    <t>通过宣传使地名管理条例社会知晓率提升</t>
  </si>
  <si>
    <t>通过地名管理条例的宣传规范未来地名管理工作</t>
  </si>
  <si>
    <t>地名管理条例涉及各职能部门知悉地名管理条例相关内容并建立相关联合制度</t>
  </si>
  <si>
    <t>顺利完成行政区划调整工作，按照《行政区划管理条例》待批复后将进行界限勘界、历史地名记录、行政区划图编制等事项。需打印报件材料、需采购踏勘专业设备、需有资质单位编制行政区划图、需实地对历史地名采集信息等。</t>
  </si>
  <si>
    <t>区划图制作</t>
  </si>
  <si>
    <t>650</t>
  </si>
  <si>
    <t>张</t>
  </si>
  <si>
    <t>完整度、及时性</t>
  </si>
  <si>
    <t>国家标准</t>
  </si>
  <si>
    <t>完整度、准确性</t>
  </si>
  <si>
    <t>年内完成区划图制作</t>
  </si>
  <si>
    <t>2023.12.31</t>
  </si>
  <si>
    <t>为下一步搬迁做好工作</t>
  </si>
  <si>
    <t>使用单位对行政区划图的满意度</t>
  </si>
  <si>
    <t>预算06表</t>
  </si>
  <si>
    <t>2026年部门政府性基金预算支出预算表</t>
  </si>
  <si>
    <t>政府性基金预算支出预算表</t>
  </si>
  <si>
    <t>单位名称：全部</t>
  </si>
  <si>
    <t>本年政府性基金预算支出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</si>
  <si>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</si>
  <si>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</si>
  <si>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</si>
  <si>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</si>
  <si>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</si>
  <si>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</si>
  <si>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</si>
  <si>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</si>
  <si>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</si>
  <si>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</si>
  <si>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</si>
  <si>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油费</t>
  </si>
  <si>
    <t>C23120302 车辆加油、添加燃料服务</t>
  </si>
  <si>
    <t>元</t>
  </si>
  <si>
    <t>维修费</t>
  </si>
  <si>
    <t>C23120301 车辆维修和保养服务</t>
  </si>
  <si>
    <t>车辆保险费</t>
  </si>
  <si>
    <t>C1804010201 机动车保险服务</t>
  </si>
  <si>
    <t>复印纸采购</t>
  </si>
  <si>
    <t>A05040101 复印纸</t>
  </si>
  <si>
    <t>预算08表</t>
  </si>
  <si>
    <t>2026年部门政府购买服务预算表</t>
  </si>
  <si>
    <t>单位名称：迪庆藏族自治州民政局</t>
  </si>
  <si>
    <t>政府购买服务项目</t>
  </si>
  <si>
    <t>政府购买服务目录</t>
  </si>
  <si>
    <t>单位自筹</t>
  </si>
  <si>
    <t>此表无数据，公开为空表。</t>
  </si>
  <si>
    <t>预算09-1表</t>
  </si>
  <si>
    <t>2026年州对下转移支付预算表</t>
  </si>
  <si>
    <t>单位名称（项目）</t>
  </si>
  <si>
    <t>地区</t>
  </si>
  <si>
    <t>政府性基金</t>
  </si>
  <si>
    <t>香格里拉</t>
  </si>
  <si>
    <t>维西</t>
  </si>
  <si>
    <t>德钦</t>
  </si>
  <si>
    <t>香格里拉产业园区</t>
  </si>
  <si>
    <t>未分配到地区数</t>
  </si>
  <si>
    <t>预算09-2表</t>
  </si>
  <si>
    <t>2026年州对下转移支付绩效目标表</t>
  </si>
  <si>
    <t>单位名称：迪庆藏族自治民政局</t>
  </si>
  <si>
    <t>预算10表</t>
  </si>
  <si>
    <t>2026年新增资产配置表</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</si>
  <si>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</si>
  <si>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</si>
  <si>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</si>
  <si>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</si>
  <si>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</si>
  <si>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</si>
  <si>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</si>
  <si>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</si>
  <si>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</si>
  <si>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</si>
  <si>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</si>
  <si>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</si>
  <si>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</si>
  <si>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</si>
  <si>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2026年部门项目支出中期规划预算表</t>
  </si>
  <si>
    <t>项目级次</t>
  </si>
  <si>
    <t>2026年</t>
  </si>
  <si>
    <t>2027年</t>
  </si>
  <si>
    <t>2028年</t>
  </si>
  <si>
    <t>312 民生类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</si>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</sst>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3">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11"/>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9"/>
      <color rgb="FF000000"/>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1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4" borderId="17" applyNumberFormat="0" applyAlignment="0" applyProtection="0">
      <alignment vertical="center"/>
    </xf>
    <xf numFmtId="0" fontId="43" fillId="5" borderId="18" applyNumberFormat="0" applyAlignment="0" applyProtection="0">
      <alignment vertical="center"/>
    </xf>
    <xf numFmtId="0" fontId="44" fillId="5" borderId="17" applyNumberFormat="0" applyAlignment="0" applyProtection="0">
      <alignment vertical="center"/>
    </xf>
    <xf numFmtId="0" fontId="45" fillId="6" borderId="19" applyNumberFormat="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cellStyleXfs>
  <cellXfs count="310">
    <xf numFmtId="0" fontId="0" fillId="0" borderId="0" xfId="0" applyFont="1" applyBorder="1"/>
    <xf numFmtId="0" fontId="0" fillId="0" borderId="0" xfId="0" applyFill="1" applyBorder="1" applyAlignment="1" applyProtection="1">
      <alignment vertical="center"/>
    </xf>
    <xf numFmtId="49" fontId="1" fillId="0" borderId="0" xfId="0" applyNumberFormat="1" applyFont="1" applyFill="1" applyAlignment="1" applyProtection="1"/>
    <xf numFmtId="0" fontId="1" fillId="0" borderId="0" xfId="0" applyFont="1" applyFill="1" applyAlignment="1" applyProtection="1"/>
    <xf numFmtId="0" fontId="1"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xf>
    <xf numFmtId="0" fontId="5" fillId="0" borderId="0" xfId="0" applyFont="1" applyFill="1" applyAlignment="1" applyProtection="1"/>
    <xf numFmtId="0" fontId="1" fillId="0" borderId="0" xfId="0" applyFont="1" applyFill="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wrapText="1"/>
      <protection locked="0"/>
    </xf>
    <xf numFmtId="49" fontId="7" fillId="0" borderId="7" xfId="53" applyFont="1">
      <alignment horizontal="left"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49" fontId="1" fillId="0" borderId="0" xfId="0" applyNumberFormat="1" applyFont="1" applyBorder="1"/>
    <xf numFmtId="0" fontId="1"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1"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0" borderId="0" xfId="0" applyFont="1" applyBorder="1"/>
    <xf numFmtId="0" fontId="9" fillId="0" borderId="0" xfId="0" applyFont="1" applyBorder="1"/>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49" fontId="14" fillId="0" borderId="7" xfId="53" applyNumberFormat="1" applyFont="1" applyBorder="1" applyAlignment="1">
      <alignment horizontal="center" vertical="center" wrapText="1"/>
    </xf>
    <xf numFmtId="180" fontId="15" fillId="0" borderId="7" xfId="56" applyNumberFormat="1" applyFont="1" applyBorder="1">
      <alignment horizontal="right" vertical="center"/>
    </xf>
    <xf numFmtId="178" fontId="15" fillId="0" borderId="7" xfId="54" applyNumberFormat="1" applyFont="1" applyBorder="1">
      <alignment horizontal="righ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8" fillId="0" borderId="7" xfId="0" applyFont="1" applyBorder="1" applyAlignment="1">
      <alignment vertical="center" wrapText="1"/>
    </xf>
    <xf numFmtId="0" fontId="18" fillId="0" borderId="7" xfId="0" applyFont="1" applyBorder="1" applyAlignment="1" applyProtection="1">
      <alignment vertical="center" wrapText="1"/>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0" xfId="0" applyFont="1" applyBorder="1" applyAlignment="1" applyProtection="1">
      <alignment horizontal="right"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178" fontId="7"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49" fontId="7" fillId="0" borderId="7" xfId="53" applyNumberFormat="1" applyFont="1" applyBorder="1" applyAlignment="1">
      <alignment horizontal="left" vertical="center" wrapText="1"/>
    </xf>
    <xf numFmtId="0" fontId="4" fillId="0" borderId="1" xfId="0" applyFont="1" applyBorder="1" applyAlignment="1">
      <alignment horizontal="left" vertical="center" wrapText="1" indent="2"/>
    </xf>
    <xf numFmtId="178" fontId="7" fillId="0" borderId="1" xfId="54" applyNumberFormat="1" applyFont="1" applyBorder="1" applyAlignment="1">
      <alignment horizontal="right" vertical="center" wrapText="1"/>
    </xf>
    <xf numFmtId="0" fontId="0" fillId="0" borderId="0" xfId="0" applyFont="1" applyAlignment="1">
      <alignment horizontal="center" wrapText="1"/>
    </xf>
    <xf numFmtId="0" fontId="4" fillId="0" borderId="0" xfId="0" applyFont="1" applyBorder="1" applyAlignment="1" applyProtection="1">
      <alignment vertical="top" wrapText="1"/>
      <protection locked="0"/>
    </xf>
    <xf numFmtId="0" fontId="4" fillId="0" borderId="0" xfId="0" applyFont="1" applyBorder="1" applyAlignment="1">
      <alignment horizontal="right" vertical="center" wrapText="1"/>
    </xf>
    <xf numFmtId="0" fontId="3"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9"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19" fillId="0" borderId="13" xfId="0" applyFont="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4" fontId="19" fillId="0" borderId="12" xfId="0" applyNumberFormat="1" applyFont="1" applyBorder="1" applyAlignment="1" applyProtection="1">
      <alignment horizontal="right" vertical="center"/>
      <protection locked="0"/>
    </xf>
    <xf numFmtId="4" fontId="19" fillId="0" borderId="7" xfId="0" applyNumberFormat="1" applyFont="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0" fontId="4" fillId="0" borderId="0" xfId="0" applyFont="1" applyFill="1" applyAlignment="1" applyProtection="1">
      <alignment horizontal="right"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alignment horizontal="right"/>
      <protection locked="0"/>
    </xf>
    <xf numFmtId="0" fontId="4" fillId="0" borderId="0" xfId="0" applyFont="1" applyFill="1" applyAlignment="1" applyProtection="1">
      <alignment horizontal="right"/>
    </xf>
    <xf numFmtId="0" fontId="5" fillId="0" borderId="9"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2"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right" vertical="center"/>
    </xf>
    <xf numFmtId="4" fontId="4" fillId="0" borderId="12" xfId="0" applyNumberFormat="1" applyFont="1" applyFill="1" applyBorder="1" applyAlignment="1" applyProtection="1">
      <alignment horizontal="right" vertical="center"/>
      <protection locked="0"/>
    </xf>
    <xf numFmtId="4" fontId="4" fillId="0" borderId="7" xfId="0" applyNumberFormat="1" applyFont="1" applyFill="1" applyBorder="1" applyAlignment="1" applyProtection="1">
      <alignment horizontal="right" vertical="center"/>
      <protection locked="0"/>
    </xf>
    <xf numFmtId="0" fontId="4" fillId="0" borderId="13" xfId="0" applyFont="1" applyFill="1" applyBorder="1" applyAlignment="1" applyProtection="1">
      <alignment horizontal="center" vertical="center"/>
    </xf>
    <xf numFmtId="0" fontId="4" fillId="0" borderId="11" xfId="0" applyFont="1" applyFill="1" applyBorder="1" applyAlignment="1" applyProtection="1">
      <alignment horizontal="left" vertical="center"/>
    </xf>
    <xf numFmtId="0" fontId="21" fillId="0" borderId="0" xfId="0" applyFont="1" applyFill="1" applyAlignment="1" applyProtection="1">
      <alignment horizontal="right"/>
      <protection locked="0"/>
    </xf>
    <xf numFmtId="49" fontId="21" fillId="0" borderId="0" xfId="0" applyNumberFormat="1" applyFont="1" applyFill="1" applyAlignment="1" applyProtection="1">
      <protection locked="0"/>
    </xf>
    <xf numFmtId="0" fontId="1" fillId="0" borderId="0" xfId="0" applyFont="1" applyFill="1" applyAlignment="1" applyProtection="1">
      <alignment horizontal="right"/>
    </xf>
    <xf numFmtId="0" fontId="2" fillId="0" borderId="0" xfId="0" applyFont="1" applyFill="1" applyAlignment="1" applyProtection="1">
      <alignment horizontal="center" vertical="center" wrapText="1"/>
      <protection locked="0"/>
    </xf>
    <xf numFmtId="0" fontId="22" fillId="0" borderId="0" xfId="0" applyFont="1" applyFill="1" applyAlignment="1" applyProtection="1">
      <alignment horizontal="center" vertical="center" wrapText="1"/>
      <protection locked="0"/>
    </xf>
    <xf numFmtId="0" fontId="22" fillId="0" borderId="0" xfId="0" applyFont="1" applyFill="1" applyAlignment="1" applyProtection="1">
      <alignment horizontal="center" vertical="center"/>
      <protection locked="0"/>
    </xf>
    <xf numFmtId="0" fontId="22"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protection locked="0"/>
    </xf>
    <xf numFmtId="49" fontId="5" fillId="0" borderId="9" xfId="0" applyNumberFormat="1"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49" fontId="5" fillId="0" borderId="12" xfId="0" applyNumberFormat="1" applyFont="1" applyFill="1" applyBorder="1" applyAlignment="1" applyProtection="1">
      <alignment horizontal="center" vertical="center" wrapText="1"/>
      <protection locked="0"/>
    </xf>
    <xf numFmtId="49" fontId="5" fillId="0" borderId="12"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4" fontId="4" fillId="0" borderId="12" xfId="0" applyNumberFormat="1" applyFont="1" applyFill="1" applyBorder="1" applyAlignment="1" applyProtection="1">
      <alignment horizontal="right" vertical="center" wrapText="1"/>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4" fontId="4" fillId="0" borderId="12" xfId="0" applyNumberFormat="1" applyFont="1" applyFill="1" applyBorder="1" applyAlignment="1" applyProtection="1">
      <alignment horizontal="right" vertical="center"/>
    </xf>
    <xf numFmtId="4" fontId="4" fillId="0" borderId="12" xfId="0" applyNumberFormat="1" applyFont="1" applyFill="1" applyBorder="1" applyAlignment="1" applyProtection="1">
      <alignment horizontal="right" vertical="center" wrapText="1"/>
    </xf>
    <xf numFmtId="0" fontId="4" fillId="0" borderId="0" xfId="0" applyFont="1" applyFill="1" applyAlignment="1" applyProtection="1">
      <alignment horizontal="right" vertical="center" wrapText="1"/>
      <protection locked="0"/>
    </xf>
    <xf numFmtId="0" fontId="7" fillId="0" borderId="0" xfId="0" applyFont="1" applyFill="1" applyAlignment="1" applyProtection="1">
      <alignment horizontal="left" vertical="center"/>
      <protection locked="0"/>
    </xf>
    <xf numFmtId="0" fontId="6" fillId="0" borderId="0" xfId="0" applyFont="1" applyFill="1" applyAlignment="1" applyProtection="1">
      <alignment vertical="center"/>
    </xf>
    <xf numFmtId="0" fontId="5"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protection locked="0"/>
    </xf>
    <xf numFmtId="3" fontId="5"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xf>
    <xf numFmtId="0" fontId="6" fillId="0" borderId="7" xfId="0" applyFont="1" applyFill="1" applyBorder="1" applyAlignment="1" applyProtection="1">
      <alignment vertical="center"/>
    </xf>
    <xf numFmtId="0" fontId="7" fillId="0" borderId="7" xfId="0" applyFont="1" applyFill="1" applyBorder="1" applyAlignment="1" applyProtection="1">
      <alignment vertical="top"/>
      <protection locked="0"/>
    </xf>
    <xf numFmtId="0" fontId="6" fillId="0" borderId="0" xfId="0" applyFont="1" applyFill="1" applyAlignment="1" applyProtection="1">
      <alignment vertical="top"/>
    </xf>
    <xf numFmtId="0" fontId="5" fillId="0" borderId="1"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protection locked="0"/>
    </xf>
    <xf numFmtId="3" fontId="6" fillId="0" borderId="7" xfId="0" applyNumberFormat="1" applyFont="1" applyFill="1" applyBorder="1" applyAlignment="1" applyProtection="1">
      <alignment horizontal="center" vertical="center"/>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left" vertical="top" wrapText="1"/>
      <protection locked="0"/>
    </xf>
    <xf numFmtId="178" fontId="7" fillId="0" borderId="7" xfId="54" applyFont="1">
      <alignment horizontal="right" vertical="center"/>
    </xf>
    <xf numFmtId="0" fontId="6"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4" fontId="4" fillId="0" borderId="7" xfId="0" applyNumberFormat="1" applyFont="1" applyFill="1" applyBorder="1" applyAlignment="1" applyProtection="1">
      <alignment horizontal="right" vertical="center" wrapText="1"/>
    </xf>
    <xf numFmtId="4" fontId="4" fillId="0" borderId="7" xfId="0" applyNumberFormat="1" applyFont="1" applyFill="1" applyBorder="1" applyAlignment="1" applyProtection="1">
      <alignment horizontal="right" vertical="center"/>
    </xf>
    <xf numFmtId="0" fontId="6" fillId="0" borderId="0" xfId="0" applyFont="1" applyFill="1" applyAlignment="1" applyProtection="1">
      <alignment vertical="top"/>
      <protection locked="0"/>
    </xf>
    <xf numFmtId="49" fontId="1" fillId="0" borderId="0" xfId="0" applyNumberFormat="1" applyFont="1" applyFill="1" applyAlignment="1" applyProtection="1">
      <protection locked="0"/>
    </xf>
    <xf numFmtId="0" fontId="1" fillId="0" borderId="0" xfId="0" applyFont="1" applyFill="1" applyAlignment="1" applyProtection="1">
      <protection locked="0"/>
    </xf>
    <xf numFmtId="0" fontId="2"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protection locked="0"/>
    </xf>
    <xf numFmtId="0" fontId="5" fillId="0" borderId="2"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3" fontId="6" fillId="0" borderId="7" xfId="0" applyNumberFormat="1"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xf>
    <xf numFmtId="0" fontId="4" fillId="0" borderId="7" xfId="0" applyFont="1" applyFill="1" applyBorder="1" applyAlignment="1" applyProtection="1">
      <alignment horizontal="right" vertical="center"/>
      <protection locked="0"/>
    </xf>
    <xf numFmtId="0" fontId="7" fillId="0" borderId="3"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6" fillId="0" borderId="0" xfId="0" applyFont="1" applyFill="1" applyAlignment="1" applyProtection="1">
      <alignment horizontal="center" wrapText="1"/>
    </xf>
    <xf numFmtId="0" fontId="6" fillId="0" borderId="0" xfId="0" applyFont="1" applyFill="1" applyAlignment="1" applyProtection="1">
      <alignment wrapText="1"/>
    </xf>
    <xf numFmtId="0" fontId="7" fillId="0" borderId="0" xfId="0" applyFont="1" applyFill="1" applyAlignment="1" applyProtection="1"/>
    <xf numFmtId="0" fontId="7" fillId="0" borderId="0" xfId="0" applyFont="1" applyFill="1" applyAlignment="1" applyProtection="1">
      <alignment horizontal="right" wrapText="1"/>
    </xf>
    <xf numFmtId="0" fontId="23" fillId="0" borderId="0" xfId="0" applyFont="1" applyFill="1" applyAlignment="1" applyProtection="1">
      <alignment horizontal="center" vertical="center" wrapText="1"/>
      <protection locked="0"/>
    </xf>
    <xf numFmtId="0" fontId="24" fillId="0" borderId="0" xfId="0" applyFont="1" applyFill="1" applyAlignment="1" applyProtection="1">
      <alignment horizontal="center" vertical="center" wrapText="1"/>
    </xf>
    <xf numFmtId="0" fontId="6" fillId="0" borderId="0" xfId="0" applyFont="1" applyFill="1" applyAlignment="1" applyProtection="1"/>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6"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5" fillId="0" borderId="7"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4" fontId="7" fillId="0" borderId="7" xfId="0" applyNumberFormat="1" applyFont="1" applyFill="1" applyBorder="1" applyAlignment="1" applyProtection="1">
      <alignment horizontal="right" vertical="center"/>
    </xf>
    <xf numFmtId="4" fontId="7" fillId="0" borderId="2" xfId="0" applyNumberFormat="1" applyFont="1" applyFill="1" applyBorder="1" applyAlignment="1" applyProtection="1">
      <alignment horizontal="right" vertical="center"/>
    </xf>
    <xf numFmtId="0" fontId="1" fillId="0" borderId="0" xfId="0" applyFont="1" applyFill="1" applyAlignment="1" applyProtection="1">
      <alignment horizontal="right" vertical="center"/>
    </xf>
    <xf numFmtId="49" fontId="6" fillId="0" borderId="0" xfId="0" applyNumberFormat="1" applyFont="1" applyFill="1" applyAlignment="1" applyProtection="1"/>
    <xf numFmtId="49" fontId="5" fillId="0" borderId="2"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5" fillId="0" borderId="7" xfId="0" applyNumberFormat="1"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protection locked="0"/>
    </xf>
    <xf numFmtId="4" fontId="7" fillId="0" borderId="7" xfId="0" applyNumberFormat="1" applyFont="1" applyFill="1" applyBorder="1" applyAlignment="1" applyProtection="1">
      <alignment horizontal="right" vertical="center" wrapText="1"/>
    </xf>
    <xf numFmtId="0" fontId="4" fillId="0"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6" fillId="0" borderId="2"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4" fontId="7" fillId="0" borderId="7" xfId="0" applyNumberFormat="1" applyFont="1" applyFill="1" applyBorder="1" applyAlignment="1" applyProtection="1">
      <alignment horizontal="right" vertical="center" wrapText="1"/>
      <protection locked="0"/>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19" fillId="0" borderId="7" xfId="0" applyFont="1" applyFill="1" applyBorder="1" applyAlignment="1" applyProtection="1">
      <alignment vertical="center"/>
    </xf>
    <xf numFmtId="4" fontId="4" fillId="0" borderId="7" xfId="0" applyNumberFormat="1" applyFont="1" applyFill="1" applyBorder="1" applyAlignment="1" applyProtection="1">
      <alignment vertical="center"/>
    </xf>
    <xf numFmtId="0" fontId="19" fillId="0" borderId="7" xfId="0" applyFont="1" applyFill="1" applyBorder="1" applyAlignment="1" applyProtection="1">
      <alignment horizontal="left" vertical="center"/>
      <protection locked="0"/>
    </xf>
    <xf numFmtId="0" fontId="4" fillId="0" borderId="7" xfId="0" applyFont="1" applyFill="1" applyBorder="1" applyAlignment="1" applyProtection="1">
      <alignment vertical="center"/>
      <protection locked="0"/>
    </xf>
    <xf numFmtId="0" fontId="4"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vertical="center"/>
      <protection locked="0"/>
    </xf>
    <xf numFmtId="0" fontId="19" fillId="0" borderId="7" xfId="0" applyFont="1" applyFill="1" applyBorder="1" applyAlignment="1" applyProtection="1">
      <alignment vertical="center"/>
      <protection locked="0"/>
    </xf>
    <xf numFmtId="0" fontId="4" fillId="0" borderId="7" xfId="0" applyFont="1" applyFill="1" applyBorder="1" applyAlignment="1" applyProtection="1">
      <alignment vertical="center"/>
    </xf>
    <xf numFmtId="0" fontId="4" fillId="0" borderId="7" xfId="0" applyFont="1" applyFill="1" applyBorder="1" applyAlignment="1" applyProtection="1">
      <alignment horizontal="left" vertical="center"/>
    </xf>
    <xf numFmtId="0" fontId="19" fillId="0" borderId="7"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4" fontId="19" fillId="0" borderId="7" xfId="0" applyNumberFormat="1" applyFont="1" applyFill="1" applyBorder="1" applyAlignment="1" applyProtection="1">
      <alignment vertical="center"/>
    </xf>
    <xf numFmtId="0" fontId="28" fillId="0" borderId="0" xfId="0" applyFont="1" applyFill="1" applyAlignment="1" applyProtection="1">
      <alignment vertical="top"/>
    </xf>
    <xf numFmtId="0" fontId="29" fillId="0" borderId="0" xfId="0" applyFont="1" applyFill="1" applyAlignment="1" applyProtection="1">
      <alignment horizontal="center" vertical="center"/>
    </xf>
    <xf numFmtId="0" fontId="4"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0" fillId="0" borderId="0" xfId="0" applyFont="1" applyFill="1" applyAlignment="1" applyProtection="1"/>
    <xf numFmtId="0" fontId="6" fillId="0" borderId="4" xfId="0" applyFont="1" applyFill="1" applyBorder="1" applyAlignment="1" applyProtection="1">
      <alignment horizontal="center" vertical="center" wrapText="1"/>
    </xf>
    <xf numFmtId="0" fontId="31" fillId="0" borderId="0" xfId="0" applyFont="1" applyFill="1" applyAlignment="1" applyProtection="1">
      <alignment horizontal="center" vertical="center"/>
    </xf>
    <xf numFmtId="0" fontId="31" fillId="0"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6"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xf>
    <xf numFmtId="0" fontId="4" fillId="0" borderId="6" xfId="0" applyFont="1" applyFill="1" applyBorder="1" applyAlignment="1" applyProtection="1">
      <alignment vertical="center" wrapText="1"/>
    </xf>
    <xf numFmtId="0" fontId="4" fillId="0" borderId="12" xfId="0" applyFont="1" applyFill="1" applyBorder="1" applyAlignment="1" applyProtection="1">
      <alignment vertical="center" wrapText="1"/>
    </xf>
    <xf numFmtId="4" fontId="4" fillId="0" borderId="12" xfId="0" applyNumberFormat="1" applyFont="1" applyFill="1" applyBorder="1" applyAlignment="1" applyProtection="1">
      <alignment vertical="center"/>
    </xf>
    <xf numFmtId="4" fontId="4" fillId="0" borderId="12" xfId="0" applyNumberFormat="1" applyFont="1" applyFill="1" applyBorder="1" applyAlignment="1" applyProtection="1">
      <alignment vertical="center"/>
      <protection locked="0"/>
    </xf>
    <xf numFmtId="0" fontId="4" fillId="0" borderId="6" xfId="0" applyFont="1" applyFill="1" applyBorder="1" applyAlignment="1" applyProtection="1">
      <alignment horizontal="center" vertical="center"/>
    </xf>
    <xf numFmtId="0" fontId="4" fillId="0" borderId="12" xfId="0" applyFont="1" applyFill="1" applyBorder="1" applyAlignment="1" applyProtection="1">
      <alignment vertical="center"/>
    </xf>
    <xf numFmtId="0" fontId="32" fillId="0" borderId="0" xfId="0" applyFont="1" applyFill="1" applyAlignment="1" applyProtection="1">
      <alignment horizontal="center" vertical="top"/>
    </xf>
    <xf numFmtId="0" fontId="33" fillId="0" borderId="0" xfId="0" applyFont="1" applyFill="1" applyAlignment="1" applyProtection="1">
      <alignment horizontal="center" vertical="center"/>
    </xf>
    <xf numFmtId="0" fontId="4" fillId="0" borderId="6" xfId="0" applyFont="1" applyFill="1" applyBorder="1" applyAlignment="1" applyProtection="1">
      <alignment horizontal="left" vertical="center"/>
    </xf>
    <xf numFmtId="4" fontId="4" fillId="0" borderId="13" xfId="0" applyNumberFormat="1" applyFont="1" applyFill="1" applyBorder="1" applyAlignment="1" applyProtection="1">
      <alignment horizontal="right" vertical="center"/>
      <protection locked="0"/>
    </xf>
    <xf numFmtId="0" fontId="4" fillId="0" borderId="6" xfId="0" applyFont="1" applyFill="1" applyBorder="1" applyAlignment="1" applyProtection="1">
      <alignment horizontal="left" vertical="center"/>
      <protection locked="0"/>
    </xf>
    <xf numFmtId="0" fontId="4" fillId="0" borderId="13" xfId="0" applyFont="1" applyFill="1" applyBorder="1" applyAlignment="1" applyProtection="1">
      <alignment horizontal="right" vertical="center"/>
      <protection locked="0"/>
    </xf>
    <xf numFmtId="0" fontId="6" fillId="0" borderId="7" xfId="0" applyFont="1" applyFill="1" applyBorder="1" applyAlignment="1" applyProtection="1"/>
    <xf numFmtId="0" fontId="19" fillId="0" borderId="6" xfId="0" applyFont="1" applyFill="1" applyBorder="1" applyAlignment="1" applyProtection="1">
      <alignment horizontal="center" vertical="center"/>
    </xf>
    <xf numFmtId="0" fontId="19" fillId="0" borderId="13" xfId="0" applyFont="1" applyFill="1" applyBorder="1" applyAlignment="1" applyProtection="1">
      <alignment horizontal="right" vertical="center"/>
    </xf>
    <xf numFmtId="4" fontId="19" fillId="0" borderId="13" xfId="0" applyNumberFormat="1" applyFont="1" applyFill="1" applyBorder="1" applyAlignment="1" applyProtection="1">
      <alignment horizontal="right" vertical="center"/>
    </xf>
    <xf numFmtId="4" fontId="19"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19" fillId="0" borderId="6" xfId="0" applyFont="1" applyFill="1" applyBorder="1" applyAlignment="1" applyProtection="1">
      <alignment horizontal="center" vertical="center"/>
      <protection locked="0"/>
    </xf>
    <xf numFmtId="4" fontId="19" fillId="0" borderId="13" xfId="0" applyNumberFormat="1" applyFont="1" applyFill="1" applyBorder="1" applyAlignment="1" applyProtection="1">
      <alignment horizontal="right" vertical="center"/>
      <protection locked="0"/>
    </xf>
    <xf numFmtId="4" fontId="19" fillId="0" borderId="7" xfId="0" applyNumberFormat="1" applyFont="1" applyFill="1" applyBorder="1" applyAlignment="1" applyProtection="1">
      <alignment horizontal="right" vertical="center"/>
      <protection locked="0"/>
    </xf>
    <xf numFmtId="0" fontId="4" fillId="0" borderId="0" xfId="0" applyFont="1" applyBorder="1" applyAlignment="1" quotePrefix="1">
      <alignment horizontal="left" vertical="center" wrapText="1"/>
    </xf>
    <xf numFmtId="0" fontId="4" fillId="0" borderId="0" xfId="0" applyFont="1" applyBorder="1" applyAlignment="1" applyProtection="1" quotePrefix="1">
      <alignment horizontal="lef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opLeftCell="A4" workbookViewId="0">
      <selection activeCell="B8" sqref="B8"/>
    </sheetView>
  </sheetViews>
  <sheetFormatPr defaultColWidth="10.7083333333333" defaultRowHeight="12" customHeight="1" outlineLevelCol="3"/>
  <cols>
    <col min="1" max="1" width="37.1416666666667" style="1" customWidth="1"/>
    <col min="2" max="2" width="41.575" style="1" customWidth="1"/>
    <col min="3" max="3" width="42.7083333333333" style="1" customWidth="1"/>
    <col min="4" max="4" width="39.575" style="1" customWidth="1"/>
    <col min="5" max="16384" width="10.7083333333333" style="1"/>
  </cols>
  <sheetData>
    <row r="1" s="1" customFormat="1" ht="19.5" customHeight="1" spans="1:4">
      <c r="D1" s="131" t="s">
        <v>0</v>
      </c>
    </row>
    <row r="2" s="1" customFormat="1" ht="36" customHeight="1" spans="1:4">
      <c r="A2" s="5" t="s">
        <v>1</v>
      </c>
      <c r="B2" s="294"/>
      <c r="C2" s="294"/>
      <c r="D2" s="294"/>
    </row>
    <row r="3" s="1" customFormat="1" ht="24" customHeight="1" spans="1:4">
      <c r="A3" s="129" t="str">
        <f>"单位名称："&amp;"迪庆藏族自治州民政局"</f>
        <v>单位名称：迪庆藏族自治州民政局</v>
      </c>
      <c r="B3" s="295"/>
      <c r="C3" s="295"/>
      <c r="D3" s="126" t="s">
        <v>2</v>
      </c>
    </row>
    <row r="4" s="1" customFormat="1" ht="19.5" customHeight="1" spans="1:4">
      <c r="A4" s="13" t="s">
        <v>3</v>
      </c>
      <c r="B4" s="15"/>
      <c r="C4" s="13" t="s">
        <v>4</v>
      </c>
      <c r="D4" s="15"/>
    </row>
    <row r="5" s="1" customFormat="1" ht="19.5" customHeight="1" spans="1:4">
      <c r="A5" s="188" t="s">
        <v>5</v>
      </c>
      <c r="B5" s="188" t="s">
        <v>6</v>
      </c>
      <c r="C5" s="188" t="s">
        <v>7</v>
      </c>
      <c r="D5" s="188" t="s">
        <v>6</v>
      </c>
    </row>
    <row r="6" s="1" customFormat="1" ht="19.5" customHeight="1" spans="1:4">
      <c r="A6" s="145"/>
      <c r="B6" s="145"/>
      <c r="C6" s="145"/>
      <c r="D6" s="145"/>
    </row>
    <row r="7" s="1" customFormat="1" ht="22.5" customHeight="1" spans="1:4">
      <c r="A7" s="260" t="s">
        <v>8</v>
      </c>
      <c r="B7" s="202">
        <v>9467317.88</v>
      </c>
      <c r="C7" s="260" t="s">
        <v>9</v>
      </c>
      <c r="D7" s="202"/>
    </row>
    <row r="8" s="1" customFormat="1" ht="22.5" customHeight="1" spans="1:4">
      <c r="A8" s="260" t="s">
        <v>10</v>
      </c>
      <c r="B8" s="202"/>
      <c r="C8" s="260" t="s">
        <v>11</v>
      </c>
      <c r="D8" s="202"/>
    </row>
    <row r="9" s="1" customFormat="1" ht="22.5" customHeight="1" spans="1:4">
      <c r="A9" s="260" t="s">
        <v>12</v>
      </c>
      <c r="B9" s="202"/>
      <c r="C9" s="260" t="s">
        <v>13</v>
      </c>
      <c r="D9" s="202"/>
    </row>
    <row r="10" s="1" customFormat="1" ht="22.5" customHeight="1" spans="1:4">
      <c r="A10" s="260" t="s">
        <v>14</v>
      </c>
      <c r="B10" s="152"/>
      <c r="C10" s="260" t="s">
        <v>15</v>
      </c>
      <c r="D10" s="202"/>
    </row>
    <row r="11" s="1" customFormat="1" ht="22.5" customHeight="1" spans="1:4">
      <c r="A11" s="260" t="s">
        <v>16</v>
      </c>
      <c r="B11" s="202">
        <v>900000</v>
      </c>
      <c r="C11" s="256" t="s">
        <v>17</v>
      </c>
      <c r="D11" s="152"/>
    </row>
    <row r="12" s="1" customFormat="1" ht="22.5" customHeight="1" spans="1:4">
      <c r="A12" s="260" t="s">
        <v>18</v>
      </c>
      <c r="B12" s="152"/>
      <c r="C12" s="256" t="s">
        <v>19</v>
      </c>
      <c r="D12" s="152"/>
    </row>
    <row r="13" s="1" customFormat="1" ht="22.5" customHeight="1" spans="1:4">
      <c r="A13" s="260" t="s">
        <v>20</v>
      </c>
      <c r="B13" s="152"/>
      <c r="C13" s="256" t="s">
        <v>21</v>
      </c>
      <c r="D13" s="152"/>
    </row>
    <row r="14" s="1" customFormat="1" ht="22.5" customHeight="1" spans="1:4">
      <c r="A14" s="260" t="s">
        <v>22</v>
      </c>
      <c r="B14" s="152"/>
      <c r="C14" s="256" t="s">
        <v>23</v>
      </c>
      <c r="D14" s="152">
        <v>8930465.57</v>
      </c>
    </row>
    <row r="15" s="1" customFormat="1" ht="22.5" customHeight="1" spans="1:4">
      <c r="A15" s="296" t="s">
        <v>24</v>
      </c>
      <c r="B15" s="152"/>
      <c r="C15" s="256" t="s">
        <v>25</v>
      </c>
      <c r="D15" s="152">
        <v>747589.59</v>
      </c>
    </row>
    <row r="16" s="1" customFormat="1" ht="22.5" customHeight="1" spans="1:4">
      <c r="A16" s="296" t="s">
        <v>26</v>
      </c>
      <c r="B16" s="297">
        <v>900000</v>
      </c>
      <c r="C16" s="256" t="s">
        <v>27</v>
      </c>
      <c r="D16" s="152"/>
    </row>
    <row r="17" s="1" customFormat="1" ht="22.5" customHeight="1" spans="1:4">
      <c r="A17" s="298"/>
      <c r="B17" s="299"/>
      <c r="C17" s="256" t="s">
        <v>28</v>
      </c>
      <c r="D17" s="152"/>
    </row>
    <row r="18" s="1" customFormat="1" ht="22.5" customHeight="1" spans="1:4">
      <c r="A18" s="300"/>
      <c r="B18" s="300"/>
      <c r="C18" s="256" t="s">
        <v>29</v>
      </c>
      <c r="D18" s="152"/>
    </row>
    <row r="19" s="1" customFormat="1" ht="22.5" customHeight="1" spans="1:4">
      <c r="A19" s="300"/>
      <c r="B19" s="300"/>
      <c r="C19" s="256" t="s">
        <v>30</v>
      </c>
      <c r="D19" s="152"/>
    </row>
    <row r="20" s="1" customFormat="1" ht="22.5" customHeight="1" spans="1:4">
      <c r="A20" s="300"/>
      <c r="B20" s="300"/>
      <c r="C20" s="256" t="s">
        <v>31</v>
      </c>
      <c r="D20" s="152"/>
    </row>
    <row r="21" s="1" customFormat="1" ht="22.5" customHeight="1" spans="1:4">
      <c r="A21" s="300"/>
      <c r="B21" s="300"/>
      <c r="C21" s="256" t="s">
        <v>32</v>
      </c>
      <c r="D21" s="152"/>
    </row>
    <row r="22" s="1" customFormat="1" ht="22.5" customHeight="1" spans="1:4">
      <c r="A22" s="300"/>
      <c r="B22" s="300"/>
      <c r="C22" s="256" t="s">
        <v>33</v>
      </c>
      <c r="D22" s="152"/>
    </row>
    <row r="23" s="1" customFormat="1" ht="22.5" customHeight="1" spans="1:4">
      <c r="A23" s="300"/>
      <c r="B23" s="300"/>
      <c r="C23" s="256" t="s">
        <v>34</v>
      </c>
      <c r="D23" s="152"/>
    </row>
    <row r="24" s="1" customFormat="1" ht="22.5" customHeight="1" spans="1:4">
      <c r="A24" s="300"/>
      <c r="B24" s="300"/>
      <c r="C24" s="256" t="s">
        <v>35</v>
      </c>
      <c r="D24" s="152"/>
    </row>
    <row r="25" s="1" customFormat="1" ht="22.5" customHeight="1" spans="1:4">
      <c r="A25" s="300"/>
      <c r="B25" s="300"/>
      <c r="C25" s="256" t="s">
        <v>36</v>
      </c>
      <c r="D25" s="152">
        <v>689262.72</v>
      </c>
    </row>
    <row r="26" s="1" customFormat="1" ht="22.5" customHeight="1" spans="1:4">
      <c r="A26" s="300"/>
      <c r="B26" s="300"/>
      <c r="C26" s="256" t="s">
        <v>37</v>
      </c>
      <c r="D26" s="152"/>
    </row>
    <row r="27" s="1" customFormat="1" ht="22.5" customHeight="1" spans="1:4">
      <c r="A27" s="300"/>
      <c r="B27" s="300"/>
      <c r="C27" s="256" t="s">
        <v>38</v>
      </c>
      <c r="D27" s="152"/>
    </row>
    <row r="28" s="1" customFormat="1" ht="22.5" customHeight="1" spans="1:4">
      <c r="A28" s="300"/>
      <c r="B28" s="300"/>
      <c r="C28" s="256" t="s">
        <v>39</v>
      </c>
      <c r="D28" s="152"/>
    </row>
    <row r="29" s="1" customFormat="1" ht="22.5" customHeight="1" spans="1:4">
      <c r="A29" s="300"/>
      <c r="B29" s="300"/>
      <c r="C29" s="256" t="s">
        <v>40</v>
      </c>
      <c r="D29" s="152"/>
    </row>
    <row r="30" s="1" customFormat="1" ht="22.5" customHeight="1" spans="1:4">
      <c r="A30" s="301"/>
      <c r="B30" s="302"/>
      <c r="C30" s="256" t="s">
        <v>41</v>
      </c>
      <c r="D30" s="152"/>
    </row>
    <row r="31" s="1" customFormat="1" ht="22.5" customHeight="1" spans="1:4">
      <c r="A31" s="301"/>
      <c r="B31" s="302"/>
      <c r="C31" s="256" t="s">
        <v>42</v>
      </c>
      <c r="D31" s="152"/>
    </row>
    <row r="32" s="1" customFormat="1" ht="22.5" customHeight="1" spans="1:4">
      <c r="A32" s="301"/>
      <c r="B32" s="302"/>
      <c r="C32" s="256" t="s">
        <v>43</v>
      </c>
      <c r="D32" s="152"/>
    </row>
    <row r="33" s="1" customFormat="1" ht="22.5" customHeight="1" spans="1:4">
      <c r="A33" s="301"/>
      <c r="B33" s="302"/>
      <c r="C33" s="256" t="s">
        <v>44</v>
      </c>
      <c r="D33" s="152"/>
    </row>
    <row r="34" s="1" customFormat="1" ht="22.5" customHeight="1" spans="1:4">
      <c r="A34" s="301" t="s">
        <v>45</v>
      </c>
      <c r="B34" s="303">
        <v>10367317.88</v>
      </c>
      <c r="C34" s="261" t="s">
        <v>46</v>
      </c>
      <c r="D34" s="304">
        <v>10367317.88</v>
      </c>
    </row>
    <row r="35" s="1" customFormat="1" ht="22.5" customHeight="1" spans="1:4">
      <c r="A35" s="296" t="s">
        <v>47</v>
      </c>
      <c r="B35" s="197"/>
      <c r="C35" s="260" t="s">
        <v>48</v>
      </c>
      <c r="D35" s="215"/>
    </row>
    <row r="36" s="1" customFormat="1" ht="22.5" customHeight="1" spans="1:4">
      <c r="A36" s="296" t="s">
        <v>49</v>
      </c>
      <c r="B36" s="197"/>
      <c r="C36" s="260" t="s">
        <v>49</v>
      </c>
      <c r="D36" s="305"/>
    </row>
    <row r="37" s="1" customFormat="1" ht="22.5" customHeight="1" spans="1:4">
      <c r="A37" s="296" t="s">
        <v>50</v>
      </c>
      <c r="B37" s="306"/>
      <c r="C37" s="260" t="s">
        <v>51</v>
      </c>
      <c r="D37" s="215"/>
    </row>
    <row r="38" s="1" customFormat="1" ht="22.5" customHeight="1" spans="1:4">
      <c r="A38" s="307" t="s">
        <v>52</v>
      </c>
      <c r="B38" s="308">
        <v>10367317.88</v>
      </c>
      <c r="C38" s="261" t="s">
        <v>53</v>
      </c>
      <c r="D38" s="309">
        <v>10367317.88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C9"/>
    </sheetView>
  </sheetViews>
  <sheetFormatPr defaultColWidth="10.7083333333333" defaultRowHeight="14.25" customHeight="1" outlineLevelCol="5"/>
  <cols>
    <col min="1" max="1" width="37.575" style="1" customWidth="1"/>
    <col min="2" max="2" width="19.7083333333333" style="1" customWidth="1"/>
    <col min="3" max="3" width="37.575" style="1" customWidth="1"/>
    <col min="4" max="6" width="33.2833333333333" style="1" customWidth="1"/>
    <col min="7" max="16384" width="10.7083333333333" style="1"/>
  </cols>
  <sheetData>
    <row r="1" s="1" customFormat="1" ht="15.75" customHeight="1" spans="1:6">
      <c r="A1" s="155">
        <v>1</v>
      </c>
      <c r="B1" s="156">
        <v>0</v>
      </c>
      <c r="C1" s="155">
        <v>1</v>
      </c>
      <c r="D1" s="157"/>
      <c r="E1" s="157"/>
      <c r="F1" s="131" t="s">
        <v>458</v>
      </c>
    </row>
    <row r="2" s="1" customFormat="1" ht="36.75" customHeight="1" spans="1:6">
      <c r="A2" s="158" t="s">
        <v>459</v>
      </c>
      <c r="B2" s="159" t="s">
        <v>460</v>
      </c>
      <c r="C2" s="160"/>
      <c r="D2" s="161"/>
      <c r="E2" s="161"/>
      <c r="F2" s="161"/>
    </row>
    <row r="3" s="1" customFormat="1" ht="13.5" customHeight="1" spans="1:6">
      <c r="A3" s="7" t="str">
        <f>"单位名称："&amp;"迪庆藏族自治州民政局"</f>
        <v>单位名称：迪庆藏族自治州民政局</v>
      </c>
      <c r="B3" s="7" t="s">
        <v>461</v>
      </c>
      <c r="C3" s="155"/>
      <c r="D3" s="157"/>
      <c r="E3" s="157"/>
      <c r="F3" s="131" t="s">
        <v>2</v>
      </c>
    </row>
    <row r="4" s="1" customFormat="1" ht="19.5" customHeight="1" spans="1:6">
      <c r="A4" s="162" t="s">
        <v>192</v>
      </c>
      <c r="B4" s="163" t="s">
        <v>76</v>
      </c>
      <c r="C4" s="164" t="s">
        <v>77</v>
      </c>
      <c r="D4" s="14" t="s">
        <v>462</v>
      </c>
      <c r="E4" s="14"/>
      <c r="F4" s="15"/>
    </row>
    <row r="5" s="1" customFormat="1" ht="18.75" customHeight="1" spans="1:6">
      <c r="A5" s="165"/>
      <c r="B5" s="166"/>
      <c r="C5" s="147"/>
      <c r="D5" s="146" t="s">
        <v>58</v>
      </c>
      <c r="E5" s="146" t="s">
        <v>78</v>
      </c>
      <c r="F5" s="146" t="s">
        <v>79</v>
      </c>
    </row>
    <row r="6" s="1" customFormat="1" ht="18.75" customHeight="1" spans="1:6">
      <c r="A6" s="165">
        <v>1</v>
      </c>
      <c r="B6" s="167" t="s">
        <v>158</v>
      </c>
      <c r="C6" s="147">
        <v>3</v>
      </c>
      <c r="D6" s="146">
        <v>4</v>
      </c>
      <c r="E6" s="146">
        <v>5</v>
      </c>
      <c r="F6" s="146">
        <v>6</v>
      </c>
    </row>
    <row r="7" s="1" customFormat="1" ht="22.5" customHeight="1" spans="1:6">
      <c r="A7" s="168"/>
      <c r="B7" s="169"/>
      <c r="C7" s="169"/>
      <c r="D7" s="151"/>
      <c r="E7" s="170"/>
      <c r="F7" s="170"/>
    </row>
    <row r="8" s="1" customFormat="1" ht="22.5" customHeight="1" spans="1:6">
      <c r="A8" s="168"/>
      <c r="B8" s="169"/>
      <c r="C8" s="169"/>
      <c r="D8" s="151"/>
      <c r="E8" s="170"/>
      <c r="F8" s="170"/>
    </row>
    <row r="9" s="1" customFormat="1" ht="22.5" customHeight="1" spans="1:6">
      <c r="A9" s="171" t="s">
        <v>113</v>
      </c>
      <c r="B9" s="172" t="s">
        <v>113</v>
      </c>
      <c r="C9" s="173" t="s">
        <v>113</v>
      </c>
      <c r="D9" s="174"/>
      <c r="E9" s="175"/>
      <c r="F9" s="175"/>
    </row>
  </sheetData>
  <mergeCells count="7">
    <mergeCell ref="A2:F2"/>
    <mergeCell ref="A3:C3"/>
    <mergeCell ref="D4:F4"/>
    <mergeCell ref="A9:C9"/>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14" sqref="A14"/>
    </sheetView>
  </sheetViews>
  <sheetFormatPr defaultColWidth="10.7083333333333" defaultRowHeight="14.25" customHeight="1"/>
  <cols>
    <col min="1" max="1" width="45.7083333333333" style="1" customWidth="1"/>
    <col min="2" max="2" width="25.2833333333333" style="1" customWidth="1"/>
    <col min="3" max="3" width="41.1416666666667" style="1" customWidth="1"/>
    <col min="4" max="4" width="9" style="1" customWidth="1"/>
    <col min="5" max="5" width="12" style="1" customWidth="1"/>
    <col min="6" max="17" width="19.2833333333333" style="1" customWidth="1"/>
    <col min="18" max="16384" width="10.7083333333333" style="1"/>
  </cols>
  <sheetData>
    <row r="1" s="1" customFormat="1" ht="15.75" customHeight="1" spans="1:17">
      <c r="A1" s="3"/>
      <c r="B1" s="3"/>
      <c r="C1" s="3"/>
      <c r="D1" s="3"/>
      <c r="E1" s="3"/>
      <c r="F1" s="3"/>
      <c r="G1" s="3"/>
      <c r="H1" s="3"/>
      <c r="I1" s="3"/>
      <c r="J1" s="3"/>
      <c r="O1" s="125"/>
      <c r="P1" s="125"/>
      <c r="Q1" s="126" t="s">
        <v>463</v>
      </c>
    </row>
    <row r="2" s="1" customFormat="1" ht="35.25" customHeight="1" spans="1:17">
      <c r="A2" s="127" t="s">
        <v>464</v>
      </c>
      <c r="B2" s="6"/>
      <c r="C2" s="6"/>
      <c r="D2" s="6"/>
      <c r="E2" s="6"/>
      <c r="F2" s="6"/>
      <c r="G2" s="6"/>
      <c r="H2" s="6"/>
      <c r="I2" s="6"/>
      <c r="J2" s="6"/>
      <c r="K2" s="128"/>
      <c r="L2" s="6"/>
      <c r="M2" s="6"/>
      <c r="N2" s="6"/>
      <c r="O2" s="128"/>
      <c r="P2" s="128"/>
      <c r="Q2" s="6"/>
    </row>
    <row r="3" s="1" customFormat="1" ht="18.75" customHeight="1" spans="1:17">
      <c r="A3" s="129" t="str">
        <f>"单位名称："&amp;"迪庆藏族自治州民政局"</f>
        <v>单位名称：迪庆藏族自治州民政局</v>
      </c>
      <c r="B3" s="9"/>
      <c r="C3" s="9"/>
      <c r="D3" s="9"/>
      <c r="E3" s="9"/>
      <c r="F3" s="9"/>
      <c r="G3" s="9"/>
      <c r="H3" s="9"/>
      <c r="I3" s="9"/>
      <c r="J3" s="9"/>
      <c r="O3" s="130"/>
      <c r="P3" s="130"/>
      <c r="Q3" s="131" t="s">
        <v>183</v>
      </c>
    </row>
    <row r="4" s="1" customFormat="1" ht="15.75" customHeight="1" spans="1:17">
      <c r="A4" s="12" t="s">
        <v>465</v>
      </c>
      <c r="B4" s="132" t="s">
        <v>466</v>
      </c>
      <c r="C4" s="132" t="s">
        <v>467</v>
      </c>
      <c r="D4" s="132" t="s">
        <v>468</v>
      </c>
      <c r="E4" s="132" t="s">
        <v>469</v>
      </c>
      <c r="F4" s="132" t="s">
        <v>470</v>
      </c>
      <c r="G4" s="133" t="s">
        <v>199</v>
      </c>
      <c r="H4" s="133"/>
      <c r="I4" s="133"/>
      <c r="J4" s="133"/>
      <c r="K4" s="134"/>
      <c r="L4" s="133"/>
      <c r="M4" s="133"/>
      <c r="N4" s="133"/>
      <c r="O4" s="135"/>
      <c r="P4" s="134"/>
      <c r="Q4" s="136"/>
    </row>
    <row r="5" s="1" customFormat="1" ht="17.25" customHeight="1" spans="1:17">
      <c r="A5" s="17"/>
      <c r="B5" s="137"/>
      <c r="C5" s="137"/>
      <c r="D5" s="137"/>
      <c r="E5" s="137"/>
      <c r="F5" s="137"/>
      <c r="G5" s="137" t="s">
        <v>58</v>
      </c>
      <c r="H5" s="137" t="s">
        <v>61</v>
      </c>
      <c r="I5" s="137" t="s">
        <v>471</v>
      </c>
      <c r="J5" s="137" t="s">
        <v>472</v>
      </c>
      <c r="K5" s="138" t="s">
        <v>473</v>
      </c>
      <c r="L5" s="139" t="s">
        <v>81</v>
      </c>
      <c r="M5" s="139"/>
      <c r="N5" s="139"/>
      <c r="O5" s="140"/>
      <c r="P5" s="141"/>
      <c r="Q5" s="142"/>
    </row>
    <row r="6" s="1" customFormat="1" ht="54" customHeight="1" spans="1:17">
      <c r="A6" s="19"/>
      <c r="B6" s="142"/>
      <c r="C6" s="142"/>
      <c r="D6" s="142"/>
      <c r="E6" s="142"/>
      <c r="F6" s="142"/>
      <c r="G6" s="142"/>
      <c r="H6" s="142" t="s">
        <v>60</v>
      </c>
      <c r="I6" s="142"/>
      <c r="J6" s="142"/>
      <c r="K6" s="143"/>
      <c r="L6" s="142" t="s">
        <v>60</v>
      </c>
      <c r="M6" s="142" t="s">
        <v>67</v>
      </c>
      <c r="N6" s="142" t="s">
        <v>206</v>
      </c>
      <c r="O6" s="144" t="s">
        <v>69</v>
      </c>
      <c r="P6" s="143" t="s">
        <v>70</v>
      </c>
      <c r="Q6" s="142" t="s">
        <v>71</v>
      </c>
    </row>
    <row r="7" s="1" customFormat="1" ht="19.5" customHeight="1" spans="1:17">
      <c r="A7" s="145">
        <v>1</v>
      </c>
      <c r="B7" s="146">
        <v>2</v>
      </c>
      <c r="C7" s="146">
        <v>3</v>
      </c>
      <c r="D7" s="146">
        <v>4</v>
      </c>
      <c r="E7" s="146">
        <v>5</v>
      </c>
      <c r="F7" s="146">
        <v>6</v>
      </c>
      <c r="G7" s="147">
        <v>7</v>
      </c>
      <c r="H7" s="147">
        <v>8</v>
      </c>
      <c r="I7" s="147">
        <v>9</v>
      </c>
      <c r="J7" s="147">
        <v>10</v>
      </c>
      <c r="K7" s="147">
        <v>11</v>
      </c>
      <c r="L7" s="147">
        <v>12</v>
      </c>
      <c r="M7" s="147">
        <v>13</v>
      </c>
      <c r="N7" s="147">
        <v>14</v>
      </c>
      <c r="O7" s="147">
        <v>15</v>
      </c>
      <c r="P7" s="147">
        <v>16</v>
      </c>
      <c r="Q7" s="147">
        <v>17</v>
      </c>
    </row>
    <row r="8" s="1" customFormat="1" ht="22.5" customHeight="1" spans="1:17">
      <c r="A8" s="148" t="s">
        <v>73</v>
      </c>
      <c r="B8" s="149"/>
      <c r="C8" s="149"/>
      <c r="D8" s="149"/>
      <c r="E8" s="150"/>
      <c r="F8" s="151"/>
      <c r="G8" s="151"/>
      <c r="H8" s="151"/>
      <c r="I8" s="151"/>
      <c r="J8" s="151"/>
      <c r="K8" s="151"/>
      <c r="L8" s="151"/>
      <c r="M8" s="151"/>
      <c r="N8" s="151"/>
      <c r="O8" s="152"/>
      <c r="P8" s="151"/>
      <c r="Q8" s="151"/>
    </row>
    <row r="9" s="1" customFormat="1" ht="22.5" customHeight="1" spans="1:17">
      <c r="A9" s="148" t="str">
        <f t="shared" ref="A9:A11" si="0">"    "&amp;"公务用车运行维护费"</f>
        <v>    公务用车运行维护费</v>
      </c>
      <c r="B9" s="149" t="s">
        <v>474</v>
      </c>
      <c r="C9" s="149" t="s">
        <v>475</v>
      </c>
      <c r="D9" s="149" t="s">
        <v>476</v>
      </c>
      <c r="E9" s="150">
        <v>1</v>
      </c>
      <c r="F9" s="151">
        <v>20000</v>
      </c>
      <c r="G9" s="151">
        <v>20000</v>
      </c>
      <c r="H9" s="151">
        <v>20000</v>
      </c>
      <c r="I9" s="151"/>
      <c r="J9" s="151"/>
      <c r="K9" s="151"/>
      <c r="L9" s="151"/>
      <c r="M9" s="151"/>
      <c r="N9" s="151"/>
      <c r="O9" s="152"/>
      <c r="P9" s="151"/>
      <c r="Q9" s="151"/>
    </row>
    <row r="10" s="1" customFormat="1" ht="22.5" customHeight="1" spans="1:17">
      <c r="A10" s="148" t="str">
        <f t="shared" si="0"/>
        <v>    公务用车运行维护费</v>
      </c>
      <c r="B10" s="149" t="s">
        <v>477</v>
      </c>
      <c r="C10" s="149" t="s">
        <v>478</v>
      </c>
      <c r="D10" s="149" t="s">
        <v>476</v>
      </c>
      <c r="E10" s="150">
        <v>1</v>
      </c>
      <c r="F10" s="151">
        <v>10000</v>
      </c>
      <c r="G10" s="151">
        <v>10000</v>
      </c>
      <c r="H10" s="151">
        <v>10000</v>
      </c>
      <c r="I10" s="151"/>
      <c r="J10" s="151"/>
      <c r="K10" s="151"/>
      <c r="L10" s="151"/>
      <c r="M10" s="151"/>
      <c r="N10" s="151"/>
      <c r="O10" s="152"/>
      <c r="P10" s="151"/>
      <c r="Q10" s="151"/>
    </row>
    <row r="11" s="1" customFormat="1" ht="22.5" customHeight="1" spans="1:17">
      <c r="A11" s="148" t="str">
        <f t="shared" si="0"/>
        <v>    公务用车运行维护费</v>
      </c>
      <c r="B11" s="149" t="s">
        <v>479</v>
      </c>
      <c r="C11" s="149" t="s">
        <v>480</v>
      </c>
      <c r="D11" s="149" t="s">
        <v>476</v>
      </c>
      <c r="E11" s="150">
        <v>1</v>
      </c>
      <c r="F11" s="151">
        <v>15000</v>
      </c>
      <c r="G11" s="151">
        <v>15000</v>
      </c>
      <c r="H11" s="151">
        <v>15000</v>
      </c>
      <c r="I11" s="151"/>
      <c r="J11" s="151"/>
      <c r="K11" s="151"/>
      <c r="L11" s="151"/>
      <c r="M11" s="151"/>
      <c r="N11" s="151"/>
      <c r="O11" s="152"/>
      <c r="P11" s="151"/>
      <c r="Q11" s="151"/>
    </row>
    <row r="12" s="1" customFormat="1" ht="22.5" customHeight="1" spans="1:17">
      <c r="A12" s="148" t="str">
        <f>"    "&amp;"一般公用经费"</f>
        <v>    一般公用经费</v>
      </c>
      <c r="B12" s="149" t="s">
        <v>481</v>
      </c>
      <c r="C12" s="149" t="s">
        <v>482</v>
      </c>
      <c r="D12" s="149" t="s">
        <v>476</v>
      </c>
      <c r="E12" s="150">
        <v>100</v>
      </c>
      <c r="F12" s="151">
        <v>18500</v>
      </c>
      <c r="G12" s="151">
        <v>18500</v>
      </c>
      <c r="H12" s="151">
        <v>18500</v>
      </c>
      <c r="I12" s="151"/>
      <c r="J12" s="151"/>
      <c r="K12" s="151"/>
      <c r="L12" s="151"/>
      <c r="M12" s="151"/>
      <c r="N12" s="151"/>
      <c r="O12" s="152"/>
      <c r="P12" s="151"/>
      <c r="Q12" s="151"/>
    </row>
    <row r="13" s="1" customFormat="1" ht="22.5" customHeight="1" spans="1:17">
      <c r="A13" s="153" t="s">
        <v>113</v>
      </c>
      <c r="B13" s="154"/>
      <c r="C13" s="154"/>
      <c r="D13" s="154"/>
      <c r="E13" s="150"/>
      <c r="F13" s="151">
        <v>63500</v>
      </c>
      <c r="G13" s="151">
        <v>63500</v>
      </c>
      <c r="H13" s="151">
        <v>63500</v>
      </c>
      <c r="I13" s="151"/>
      <c r="J13" s="151"/>
      <c r="K13" s="151"/>
      <c r="L13" s="151"/>
      <c r="M13" s="151"/>
      <c r="N13" s="151"/>
      <c r="O13" s="152"/>
      <c r="P13" s="151"/>
      <c r="Q13" s="151"/>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G15" sqref="G15"/>
    </sheetView>
  </sheetViews>
  <sheetFormatPr defaultColWidth="10.3833333333333" defaultRowHeight="14.25" customHeight="1"/>
  <cols>
    <col min="1" max="16384" width="10.3833333333333" customWidth="1"/>
  </cols>
  <sheetData>
    <row r="1" ht="13.5" customHeight="1" spans="1:14">
      <c r="A1" s="87"/>
      <c r="B1" s="87"/>
      <c r="C1" s="87"/>
      <c r="D1" s="87"/>
      <c r="E1" s="87"/>
      <c r="F1" s="87"/>
      <c r="G1" s="87"/>
      <c r="H1" s="99"/>
      <c r="I1" s="87"/>
      <c r="J1" s="87"/>
      <c r="K1" s="87"/>
      <c r="L1" s="72"/>
      <c r="M1" s="81"/>
      <c r="N1" s="100" t="s">
        <v>483</v>
      </c>
    </row>
    <row r="2" ht="27.75" customHeight="1" spans="1:14">
      <c r="A2" s="82" t="s">
        <v>484</v>
      </c>
      <c r="B2" s="83"/>
      <c r="C2" s="83"/>
      <c r="D2" s="83"/>
      <c r="E2" s="83"/>
      <c r="F2" s="83"/>
      <c r="G2" s="83"/>
      <c r="H2" s="101"/>
      <c r="I2" s="83"/>
      <c r="J2" s="83"/>
      <c r="K2" s="83"/>
      <c r="L2" s="74"/>
      <c r="M2" s="101"/>
      <c r="N2" s="83"/>
    </row>
    <row r="3" ht="18.75" customHeight="1" spans="1:14">
      <c r="A3" s="310" t="s">
        <v>485</v>
      </c>
      <c r="B3" s="85"/>
      <c r="C3" s="85"/>
      <c r="D3" s="85"/>
      <c r="E3" s="85"/>
      <c r="F3" s="85"/>
      <c r="G3" s="85"/>
      <c r="H3" s="99"/>
      <c r="I3" s="87"/>
      <c r="J3" s="87"/>
      <c r="K3" s="87"/>
      <c r="L3" s="102"/>
      <c r="M3" s="88"/>
      <c r="N3" s="103" t="s">
        <v>183</v>
      </c>
    </row>
    <row r="4" ht="15.75" customHeight="1" spans="1:14">
      <c r="A4" s="37" t="s">
        <v>465</v>
      </c>
      <c r="B4" s="104" t="s">
        <v>486</v>
      </c>
      <c r="C4" s="104" t="s">
        <v>487</v>
      </c>
      <c r="D4" s="90" t="s">
        <v>199</v>
      </c>
      <c r="E4" s="90"/>
      <c r="F4" s="90"/>
      <c r="G4" s="90"/>
      <c r="H4" s="105"/>
      <c r="I4" s="90"/>
      <c r="J4" s="90"/>
      <c r="K4" s="90"/>
      <c r="L4" s="106"/>
      <c r="M4" s="105"/>
      <c r="N4" s="107"/>
    </row>
    <row r="5" ht="17.25" customHeight="1" spans="1:14">
      <c r="A5" s="43"/>
      <c r="B5" s="108"/>
      <c r="C5" s="108"/>
      <c r="D5" s="108" t="s">
        <v>58</v>
      </c>
      <c r="E5" s="108" t="s">
        <v>61</v>
      </c>
      <c r="F5" s="108" t="s">
        <v>471</v>
      </c>
      <c r="G5" s="108" t="s">
        <v>472</v>
      </c>
      <c r="H5" s="109" t="s">
        <v>473</v>
      </c>
      <c r="I5" s="110" t="s">
        <v>488</v>
      </c>
      <c r="J5" s="110"/>
      <c r="K5" s="110"/>
      <c r="L5" s="111"/>
      <c r="M5" s="112"/>
      <c r="N5" s="113"/>
    </row>
    <row r="6" ht="54" customHeight="1" spans="1:14">
      <c r="A6" s="46"/>
      <c r="B6" s="113"/>
      <c r="C6" s="113"/>
      <c r="D6" s="113"/>
      <c r="E6" s="113"/>
      <c r="F6" s="113"/>
      <c r="G6" s="113"/>
      <c r="H6" s="114"/>
      <c r="I6" s="113" t="s">
        <v>60</v>
      </c>
      <c r="J6" s="113" t="s">
        <v>67</v>
      </c>
      <c r="K6" s="113" t="s">
        <v>206</v>
      </c>
      <c r="L6" s="115" t="s">
        <v>69</v>
      </c>
      <c r="M6" s="114" t="s">
        <v>70</v>
      </c>
      <c r="N6" s="113" t="s">
        <v>71</v>
      </c>
    </row>
    <row r="7" ht="15" customHeight="1" spans="1:14">
      <c r="A7" s="46">
        <v>1</v>
      </c>
      <c r="B7" s="113">
        <v>2</v>
      </c>
      <c r="C7" s="113">
        <v>3</v>
      </c>
      <c r="D7" s="114">
        <v>4</v>
      </c>
      <c r="E7" s="114">
        <v>5</v>
      </c>
      <c r="F7" s="114">
        <v>6</v>
      </c>
      <c r="G7" s="114">
        <v>7</v>
      </c>
      <c r="H7" s="114">
        <v>8</v>
      </c>
      <c r="I7" s="114">
        <v>9</v>
      </c>
      <c r="J7" s="114">
        <v>10</v>
      </c>
      <c r="K7" s="114">
        <v>11</v>
      </c>
      <c r="L7" s="114">
        <v>12</v>
      </c>
      <c r="M7" s="114">
        <v>13</v>
      </c>
      <c r="N7" s="114">
        <v>14</v>
      </c>
    </row>
    <row r="8" ht="21" customHeight="1" spans="1:14">
      <c r="A8" s="116"/>
      <c r="B8" s="117"/>
      <c r="C8" s="117"/>
      <c r="D8" s="118"/>
      <c r="E8" s="118"/>
      <c r="F8" s="118"/>
      <c r="G8" s="118"/>
      <c r="H8" s="118"/>
      <c r="I8" s="118"/>
      <c r="J8" s="118"/>
      <c r="K8" s="118"/>
      <c r="L8" s="119"/>
      <c r="M8" s="118"/>
      <c r="N8" s="118"/>
    </row>
    <row r="9" ht="21" customHeight="1" spans="1:14">
      <c r="A9" s="116"/>
      <c r="B9" s="117"/>
      <c r="C9" s="117"/>
      <c r="D9" s="118"/>
      <c r="E9" s="118"/>
      <c r="F9" s="118"/>
      <c r="G9" s="118"/>
      <c r="H9" s="118"/>
      <c r="I9" s="118"/>
      <c r="J9" s="118"/>
      <c r="K9" s="118"/>
      <c r="L9" s="119"/>
      <c r="M9" s="118"/>
      <c r="N9" s="118"/>
    </row>
    <row r="10" ht="21" customHeight="1" spans="1:14">
      <c r="A10" s="116"/>
      <c r="B10" s="117"/>
      <c r="C10" s="117"/>
      <c r="D10" s="118"/>
      <c r="E10" s="118"/>
      <c r="F10" s="118"/>
      <c r="G10" s="118"/>
      <c r="H10" s="118"/>
      <c r="I10" s="118"/>
      <c r="J10" s="118"/>
      <c r="K10" s="118"/>
      <c r="L10" s="119"/>
      <c r="M10" s="118"/>
      <c r="N10" s="118"/>
    </row>
    <row r="11" ht="21" customHeight="1" spans="1:14">
      <c r="A11" s="116"/>
      <c r="B11" s="117"/>
      <c r="C11" s="117"/>
      <c r="D11" s="118"/>
      <c r="E11" s="118"/>
      <c r="F11" s="118"/>
      <c r="G11" s="118"/>
      <c r="H11" s="118"/>
      <c r="I11" s="118"/>
      <c r="J11" s="118"/>
      <c r="K11" s="118"/>
      <c r="L11" s="119"/>
      <c r="M11" s="118"/>
      <c r="N11" s="118"/>
    </row>
    <row r="12" ht="21" customHeight="1" spans="1:14">
      <c r="A12" s="116"/>
      <c r="B12" s="117"/>
      <c r="C12" s="117"/>
      <c r="D12" s="118"/>
      <c r="E12" s="118"/>
      <c r="F12" s="118"/>
      <c r="G12" s="118"/>
      <c r="H12" s="118"/>
      <c r="I12" s="118"/>
      <c r="J12" s="118"/>
      <c r="K12" s="118"/>
      <c r="L12" s="119"/>
      <c r="M12" s="118"/>
      <c r="N12" s="118"/>
    </row>
    <row r="13" ht="21" customHeight="1" spans="1:14">
      <c r="A13" s="116"/>
      <c r="B13" s="117"/>
      <c r="C13" s="117"/>
      <c r="D13" s="118"/>
      <c r="E13" s="118"/>
      <c r="F13" s="118"/>
      <c r="G13" s="118"/>
      <c r="H13" s="118"/>
      <c r="I13" s="118"/>
      <c r="J13" s="118"/>
      <c r="K13" s="118"/>
      <c r="L13" s="119"/>
      <c r="M13" s="118"/>
      <c r="N13" s="118"/>
    </row>
    <row r="14" ht="21" customHeight="1" spans="1:14">
      <c r="A14" s="116"/>
      <c r="B14" s="117"/>
      <c r="C14" s="117"/>
      <c r="D14" s="118"/>
      <c r="E14" s="118"/>
      <c r="F14" s="118"/>
      <c r="G14" s="118"/>
      <c r="H14" s="118"/>
      <c r="I14" s="118"/>
      <c r="J14" s="118"/>
      <c r="K14" s="118"/>
      <c r="L14" s="119"/>
      <c r="M14" s="118"/>
      <c r="N14" s="118"/>
    </row>
    <row r="15" ht="21" customHeight="1" spans="1:14">
      <c r="A15" s="116"/>
      <c r="B15" s="117"/>
      <c r="C15" s="117"/>
      <c r="D15" s="118"/>
      <c r="E15" s="118"/>
      <c r="F15" s="118"/>
      <c r="G15" s="118"/>
      <c r="H15" s="118"/>
      <c r="I15" s="118"/>
      <c r="J15" s="118"/>
      <c r="K15" s="118"/>
      <c r="L15" s="119"/>
      <c r="M15" s="118"/>
      <c r="N15" s="118"/>
    </row>
    <row r="16" ht="21" customHeight="1" spans="1:14">
      <c r="A16" s="116"/>
      <c r="B16" s="117"/>
      <c r="C16" s="117"/>
      <c r="D16" s="118"/>
      <c r="E16" s="118"/>
      <c r="F16" s="118"/>
      <c r="G16" s="118"/>
      <c r="H16" s="118"/>
      <c r="I16" s="118"/>
      <c r="J16" s="118"/>
      <c r="K16" s="118"/>
      <c r="L16" s="119"/>
      <c r="M16" s="118"/>
      <c r="N16" s="118"/>
    </row>
    <row r="17" s="56" customFormat="1" ht="21" customHeight="1" spans="1:14">
      <c r="A17" s="120" t="s">
        <v>113</v>
      </c>
      <c r="B17" s="121"/>
      <c r="C17" s="122"/>
      <c r="D17" s="123"/>
      <c r="E17" s="123"/>
      <c r="F17" s="123"/>
      <c r="G17" s="123"/>
      <c r="H17" s="123"/>
      <c r="I17" s="123"/>
      <c r="J17" s="123"/>
      <c r="K17" s="123"/>
      <c r="L17" s="124"/>
      <c r="M17" s="123"/>
      <c r="N17" s="123"/>
    </row>
    <row r="18" customHeight="1" spans="1:14">
      <c r="A18" t="s">
        <v>489</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workbookViewId="0">
      <selection activeCell="F15" sqref="F15"/>
    </sheetView>
  </sheetViews>
  <sheetFormatPr defaultColWidth="10" defaultRowHeight="14.25" customHeight="1"/>
  <cols>
    <col min="1" max="1" width="19.1333333333333" style="79" customWidth="1"/>
    <col min="2" max="2" width="10" style="79" customWidth="1"/>
    <col min="3" max="3" width="14.8833333333333" style="79" customWidth="1"/>
    <col min="4" max="16369" width="10" style="79" customWidth="1"/>
    <col min="16370" max="16384" width="10" style="79"/>
  </cols>
  <sheetData>
    <row r="1" ht="13.5" customHeight="1" spans="1:9">
      <c r="D1" s="80"/>
      <c r="I1" s="81" t="s">
        <v>490</v>
      </c>
    </row>
    <row r="2" ht="27.75" customHeight="1" spans="1:9">
      <c r="A2" s="82" t="s">
        <v>491</v>
      </c>
      <c r="B2" s="83"/>
      <c r="C2" s="83"/>
      <c r="D2" s="83"/>
      <c r="E2" s="83"/>
      <c r="F2" s="83"/>
      <c r="G2" s="83"/>
      <c r="H2" s="83"/>
      <c r="I2" s="83"/>
    </row>
    <row r="3" ht="18" customHeight="1" spans="1:9">
      <c r="A3" s="310" t="s">
        <v>485</v>
      </c>
      <c r="B3" s="85"/>
      <c r="C3" s="85"/>
      <c r="D3" s="86"/>
      <c r="E3" s="87"/>
      <c r="F3" s="87"/>
      <c r="G3" s="87"/>
      <c r="H3" s="87"/>
      <c r="I3" s="88" t="s">
        <v>183</v>
      </c>
    </row>
    <row r="4" ht="19.5" customHeight="1" spans="1:9">
      <c r="A4" s="37" t="s">
        <v>492</v>
      </c>
      <c r="B4" s="89" t="s">
        <v>199</v>
      </c>
      <c r="C4" s="90"/>
      <c r="D4" s="90"/>
      <c r="E4" s="89" t="s">
        <v>493</v>
      </c>
      <c r="F4" s="90"/>
      <c r="G4" s="90"/>
      <c r="H4" s="90"/>
      <c r="I4" s="90"/>
    </row>
    <row r="5" ht="40.5" customHeight="1" spans="1:9">
      <c r="A5" s="46"/>
      <c r="B5" s="43" t="s">
        <v>58</v>
      </c>
      <c r="C5" s="37" t="s">
        <v>61</v>
      </c>
      <c r="D5" s="91" t="s">
        <v>494</v>
      </c>
      <c r="E5" s="75" t="s">
        <v>495</v>
      </c>
      <c r="F5" s="75" t="s">
        <v>496</v>
      </c>
      <c r="G5" s="75" t="s">
        <v>497</v>
      </c>
      <c r="H5" s="75" t="s">
        <v>498</v>
      </c>
      <c r="I5" s="75" t="s">
        <v>499</v>
      </c>
    </row>
    <row r="6" ht="19.5" customHeight="1" spans="1:9">
      <c r="A6" s="75">
        <v>1</v>
      </c>
      <c r="B6" s="75">
        <v>2</v>
      </c>
      <c r="C6" s="75">
        <v>3</v>
      </c>
      <c r="D6" s="89">
        <v>4</v>
      </c>
      <c r="E6" s="75">
        <v>5</v>
      </c>
      <c r="F6" s="75">
        <v>6</v>
      </c>
      <c r="G6" s="75">
        <v>7</v>
      </c>
      <c r="H6" s="89">
        <v>8</v>
      </c>
      <c r="I6" s="75">
        <v>24</v>
      </c>
    </row>
    <row r="7" ht="28.4" customHeight="1" spans="1:9">
      <c r="A7" s="50"/>
      <c r="B7" s="92"/>
      <c r="C7" s="92"/>
      <c r="D7" s="92"/>
      <c r="E7" s="92"/>
      <c r="F7" s="92"/>
      <c r="G7" s="92"/>
      <c r="H7" s="92"/>
      <c r="I7" s="92"/>
    </row>
    <row r="8" ht="29.9" customHeight="1" spans="1:9">
      <c r="A8" s="93"/>
      <c r="B8" s="92"/>
      <c r="C8" s="92"/>
      <c r="D8" s="92"/>
      <c r="E8" s="92"/>
      <c r="F8" s="92"/>
      <c r="G8" s="92"/>
      <c r="H8" s="92"/>
      <c r="I8" s="92"/>
    </row>
    <row r="9" ht="29.9" customHeight="1" spans="1:9">
      <c r="A9" s="94"/>
      <c r="B9" s="92"/>
      <c r="C9" s="92"/>
      <c r="D9" s="92"/>
      <c r="E9" s="92"/>
      <c r="F9" s="92"/>
      <c r="G9" s="92"/>
      <c r="H9" s="92"/>
      <c r="I9" s="95"/>
    </row>
    <row r="10" ht="29.9" customHeight="1" spans="1:9">
      <c r="A10" s="94"/>
      <c r="B10" s="92"/>
      <c r="C10" s="92"/>
      <c r="D10" s="92"/>
      <c r="E10" s="92"/>
      <c r="F10" s="92"/>
      <c r="G10" s="92"/>
      <c r="H10" s="92"/>
      <c r="I10" s="95"/>
    </row>
    <row r="11" ht="29.9" customHeight="1" spans="1:9">
      <c r="A11" s="94"/>
      <c r="B11" s="92"/>
      <c r="C11" s="92"/>
      <c r="D11" s="92"/>
      <c r="E11" s="92"/>
      <c r="F11" s="92"/>
      <c r="G11" s="92"/>
      <c r="H11" s="92"/>
      <c r="I11" s="95"/>
    </row>
    <row r="12" ht="29.9" customHeight="1" spans="1:9">
      <c r="A12" s="94"/>
      <c r="B12" s="92"/>
      <c r="C12" s="92"/>
      <c r="D12" s="92"/>
      <c r="E12" s="92"/>
      <c r="F12" s="92"/>
      <c r="G12" s="92"/>
      <c r="H12" s="92"/>
      <c r="I12" s="95"/>
    </row>
    <row r="13" ht="29.9" customHeight="1" spans="1:9">
      <c r="A13" s="96"/>
      <c r="B13" s="97"/>
      <c r="C13" s="92"/>
      <c r="D13" s="92"/>
      <c r="E13" s="92"/>
      <c r="F13" s="92"/>
      <c r="G13" s="92"/>
      <c r="H13" s="92"/>
      <c r="I13" s="95"/>
    </row>
    <row r="14" customHeight="1" spans="1:9">
      <c r="A14" s="98" t="s">
        <v>489</v>
      </c>
      <c r="B14" s="98"/>
    </row>
  </sheetData>
  <mergeCells count="6">
    <mergeCell ref="A2:I2"/>
    <mergeCell ref="A3:H3"/>
    <mergeCell ref="B4:D4"/>
    <mergeCell ref="E4:I4"/>
    <mergeCell ref="A14:B1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I25" sqref="I25"/>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72" t="s">
        <v>500</v>
      </c>
    </row>
    <row r="2" ht="28.5" customHeight="1" spans="1:10">
      <c r="A2" s="73" t="s">
        <v>501</v>
      </c>
      <c r="B2" s="31"/>
      <c r="C2" s="31"/>
      <c r="D2" s="31"/>
      <c r="E2" s="31"/>
      <c r="F2" s="74"/>
      <c r="G2" s="31"/>
      <c r="H2" s="74"/>
      <c r="I2" s="74"/>
      <c r="J2" s="31"/>
    </row>
    <row r="3" ht="17.25" customHeight="1" spans="1:10">
      <c r="A3" s="311" t="s">
        <v>502</v>
      </c>
    </row>
    <row r="4" ht="44.25" customHeight="1" spans="1:10">
      <c r="A4" s="75" t="s">
        <v>321</v>
      </c>
      <c r="B4" s="75" t="s">
        <v>322</v>
      </c>
      <c r="C4" s="75" t="s">
        <v>323</v>
      </c>
      <c r="D4" s="75" t="s">
        <v>324</v>
      </c>
      <c r="E4" s="75" t="s">
        <v>325</v>
      </c>
      <c r="F4" s="76" t="s">
        <v>326</v>
      </c>
      <c r="G4" s="75" t="s">
        <v>327</v>
      </c>
      <c r="H4" s="76" t="s">
        <v>328</v>
      </c>
      <c r="I4" s="76" t="s">
        <v>329</v>
      </c>
      <c r="J4" s="75" t="s">
        <v>330</v>
      </c>
    </row>
    <row r="5" ht="14.25" customHeight="1" spans="1:10">
      <c r="A5" s="75">
        <v>1</v>
      </c>
      <c r="B5" s="75">
        <v>2</v>
      </c>
      <c r="C5" s="75">
        <v>3</v>
      </c>
      <c r="D5" s="75">
        <v>4</v>
      </c>
      <c r="E5" s="75">
        <v>5</v>
      </c>
      <c r="F5" s="76">
        <v>6</v>
      </c>
      <c r="G5" s="75">
        <v>7</v>
      </c>
      <c r="H5" s="76">
        <v>8</v>
      </c>
      <c r="I5" s="76">
        <v>9</v>
      </c>
      <c r="J5" s="75">
        <v>10</v>
      </c>
    </row>
    <row r="6" ht="42" customHeight="1" spans="1:10">
      <c r="A6" s="77"/>
      <c r="B6" s="78"/>
      <c r="C6" s="78"/>
      <c r="D6" s="78"/>
      <c r="E6" s="77"/>
      <c r="F6" s="78"/>
      <c r="G6" s="77"/>
      <c r="H6" s="78"/>
      <c r="I6" s="78"/>
      <c r="J6" s="77"/>
    </row>
    <row r="7" ht="42" customHeight="1" spans="1:10">
      <c r="A7" s="77"/>
      <c r="B7" s="78"/>
      <c r="C7" s="78"/>
      <c r="D7" s="78"/>
      <c r="E7" s="77"/>
      <c r="F7" s="78"/>
      <c r="G7" s="77"/>
      <c r="H7" s="78"/>
      <c r="I7" s="78"/>
      <c r="J7" s="77"/>
    </row>
    <row r="8" ht="42" customHeight="1" spans="1:10">
      <c r="A8" s="77"/>
      <c r="B8" s="78"/>
      <c r="C8" s="78"/>
      <c r="D8" s="78"/>
      <c r="E8" s="77"/>
      <c r="F8" s="78"/>
      <c r="G8" s="77"/>
      <c r="H8" s="78"/>
      <c r="I8" s="78"/>
      <c r="J8" s="77"/>
    </row>
    <row r="9" ht="42" customHeight="1" spans="1:10">
      <c r="A9" s="77"/>
      <c r="B9" s="78"/>
      <c r="C9" s="78"/>
      <c r="D9" s="78"/>
      <c r="E9" s="77"/>
      <c r="F9" s="78"/>
      <c r="G9" s="77"/>
      <c r="H9" s="78"/>
      <c r="I9" s="78"/>
      <c r="J9" s="77"/>
    </row>
    <row r="10" ht="42" customHeight="1" spans="1:10">
      <c r="A10" s="77"/>
      <c r="B10" s="78"/>
      <c r="C10" s="78"/>
      <c r="D10" s="78"/>
      <c r="E10" s="77"/>
      <c r="F10" s="78"/>
      <c r="G10" s="77"/>
      <c r="H10" s="78"/>
      <c r="I10" s="78"/>
      <c r="J10" s="77"/>
    </row>
    <row r="11" ht="42" customHeight="1" spans="1:10">
      <c r="A11" s="77"/>
      <c r="B11" s="78"/>
      <c r="C11" s="78"/>
      <c r="D11" s="78"/>
      <c r="E11" s="77"/>
      <c r="F11" s="78"/>
      <c r="G11" s="77"/>
      <c r="H11" s="78"/>
      <c r="I11" s="78"/>
      <c r="J11" s="77"/>
    </row>
    <row r="12" customHeight="1" spans="1:10">
      <c r="A12" t="s">
        <v>489</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B20" sqref="B20"/>
    </sheetView>
  </sheetViews>
  <sheetFormatPr defaultColWidth="20" defaultRowHeight="15" customHeight="1" outlineLevelCol="7"/>
  <cols>
    <col min="1" max="16384" width="20" customWidth="1"/>
  </cols>
  <sheetData>
    <row r="1" ht="18.75" customHeight="1" spans="1:8">
      <c r="A1" s="58"/>
      <c r="B1" s="58"/>
      <c r="C1" s="58"/>
      <c r="D1" s="58"/>
      <c r="E1" s="58"/>
      <c r="F1" s="58"/>
      <c r="G1" s="58"/>
      <c r="H1" s="59" t="s">
        <v>503</v>
      </c>
    </row>
    <row r="2" ht="30.65" customHeight="1" spans="1:8">
      <c r="A2" s="60" t="s">
        <v>504</v>
      </c>
      <c r="B2" s="60"/>
      <c r="C2" s="60"/>
      <c r="D2" s="60"/>
      <c r="E2" s="60"/>
      <c r="F2" s="60"/>
      <c r="G2" s="60"/>
      <c r="H2" s="60"/>
    </row>
    <row r="3" ht="18.75" customHeight="1" spans="1:8">
      <c r="A3" s="58" t="s">
        <v>502</v>
      </c>
      <c r="B3" s="58"/>
      <c r="C3" s="58"/>
      <c r="D3" s="58"/>
      <c r="E3" s="58"/>
      <c r="F3" s="58"/>
      <c r="G3" s="58"/>
      <c r="H3" s="58"/>
    </row>
    <row r="4" ht="18.75" customHeight="1" spans="1:8">
      <c r="A4" s="61" t="s">
        <v>192</v>
      </c>
      <c r="B4" s="61" t="s">
        <v>505</v>
      </c>
      <c r="C4" s="61" t="s">
        <v>506</v>
      </c>
      <c r="D4" s="61" t="s">
        <v>507</v>
      </c>
      <c r="E4" s="61" t="s">
        <v>508</v>
      </c>
      <c r="F4" s="61" t="s">
        <v>509</v>
      </c>
      <c r="G4" s="61"/>
      <c r="H4" s="61"/>
    </row>
    <row r="5" ht="18.75" customHeight="1" spans="1:8">
      <c r="A5" s="61"/>
      <c r="B5" s="61"/>
      <c r="C5" s="61"/>
      <c r="D5" s="61"/>
      <c r="E5" s="61"/>
      <c r="F5" s="61" t="s">
        <v>469</v>
      </c>
      <c r="G5" s="61" t="s">
        <v>510</v>
      </c>
      <c r="H5" s="61" t="s">
        <v>511</v>
      </c>
    </row>
    <row r="6" ht="18.75" customHeight="1" spans="1:8">
      <c r="A6" s="62" t="s">
        <v>157</v>
      </c>
      <c r="B6" s="62" t="s">
        <v>158</v>
      </c>
      <c r="C6" s="62" t="s">
        <v>159</v>
      </c>
      <c r="D6" s="62" t="s">
        <v>512</v>
      </c>
      <c r="E6" s="62" t="s">
        <v>160</v>
      </c>
      <c r="F6" s="62" t="s">
        <v>161</v>
      </c>
      <c r="G6" s="62" t="s">
        <v>162</v>
      </c>
      <c r="H6" s="62" t="s">
        <v>513</v>
      </c>
    </row>
    <row r="7" ht="29.9" customHeight="1" spans="1:8">
      <c r="A7" s="63"/>
      <c r="B7" s="64"/>
      <c r="C7" s="64"/>
      <c r="D7" s="64"/>
      <c r="E7" s="61"/>
      <c r="F7" s="65"/>
      <c r="G7" s="66"/>
      <c r="H7" s="66"/>
    </row>
    <row r="8" ht="29.9" customHeight="1" spans="1:8">
      <c r="A8" s="63"/>
      <c r="B8" s="64"/>
      <c r="C8" s="64"/>
      <c r="D8" s="64"/>
      <c r="E8" s="61"/>
      <c r="F8" s="65"/>
      <c r="G8" s="66"/>
      <c r="H8" s="66"/>
    </row>
    <row r="9" ht="29.9" customHeight="1" spans="1:8">
      <c r="A9" s="63"/>
      <c r="B9" s="64"/>
      <c r="C9" s="64"/>
      <c r="D9" s="64"/>
      <c r="E9" s="61"/>
      <c r="F9" s="65"/>
      <c r="G9" s="66"/>
      <c r="H9" s="66"/>
    </row>
    <row r="10" ht="29.9" customHeight="1" spans="1:8">
      <c r="A10" s="63"/>
      <c r="B10" s="64"/>
      <c r="C10" s="64"/>
      <c r="D10" s="64"/>
      <c r="E10" s="61"/>
      <c r="F10" s="65"/>
      <c r="G10" s="66"/>
      <c r="H10" s="66"/>
    </row>
    <row r="11" ht="29.9" customHeight="1" spans="1:8">
      <c r="A11" s="63"/>
      <c r="B11" s="64"/>
      <c r="C11" s="64"/>
      <c r="D11" s="64"/>
      <c r="E11" s="61"/>
      <c r="F11" s="65"/>
      <c r="G11" s="66"/>
      <c r="H11" s="66"/>
    </row>
    <row r="12" ht="29.9" customHeight="1" spans="1:8">
      <c r="A12" s="63"/>
      <c r="B12" s="64"/>
      <c r="C12" s="64"/>
      <c r="D12" s="64"/>
      <c r="E12" s="61"/>
      <c r="F12" s="65"/>
      <c r="G12" s="66"/>
      <c r="H12" s="66"/>
    </row>
    <row r="13" ht="29.9" customHeight="1" spans="1:8">
      <c r="A13" s="63"/>
      <c r="B13" s="64"/>
      <c r="C13" s="64"/>
      <c r="D13" s="64"/>
      <c r="E13" s="61"/>
      <c r="F13" s="65"/>
      <c r="G13" s="66"/>
      <c r="H13" s="66"/>
    </row>
    <row r="14" ht="29.9" customHeight="1" spans="1:8">
      <c r="A14" s="63"/>
      <c r="B14" s="64"/>
      <c r="C14" s="64"/>
      <c r="D14" s="64"/>
      <c r="E14" s="61"/>
      <c r="F14" s="65"/>
      <c r="G14" s="66"/>
      <c r="H14" s="66"/>
    </row>
    <row r="15" ht="29.9" customHeight="1" spans="1:8">
      <c r="A15" s="63"/>
      <c r="B15" s="64"/>
      <c r="C15" s="64"/>
      <c r="D15" s="64"/>
      <c r="E15" s="61"/>
      <c r="F15" s="65"/>
      <c r="G15" s="66"/>
      <c r="H15" s="66"/>
    </row>
    <row r="16" s="56" customFormat="1" ht="20.15" customHeight="1" spans="1:8">
      <c r="A16" s="67" t="s">
        <v>58</v>
      </c>
      <c r="B16" s="67"/>
      <c r="C16" s="67"/>
      <c r="D16" s="67"/>
      <c r="E16" s="67"/>
      <c r="F16" s="68"/>
      <c r="G16" s="69"/>
      <c r="H16" s="69"/>
    </row>
    <row r="17" s="57" customFormat="1" ht="25" customHeight="1" spans="1:8">
      <c r="A17" s="70" t="s">
        <v>514</v>
      </c>
      <c r="B17" s="71"/>
      <c r="C17" s="71"/>
      <c r="D17" s="71"/>
      <c r="E17" s="71"/>
      <c r="F17" s="71"/>
      <c r="G17" s="71"/>
      <c r="H17" s="71"/>
    </row>
    <row r="18" customHeight="1" spans="1:8">
      <c r="A18" t="s">
        <v>489</v>
      </c>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B11" sqref="B11"/>
    </sheetView>
  </sheetViews>
  <sheetFormatPr defaultColWidth="18.1333333333333" defaultRowHeight="14.25" customHeight="1"/>
  <cols>
    <col min="1" max="16384" width="18.1333333333333" customWidth="1"/>
  </cols>
  <sheetData>
    <row r="1" ht="13.5" customHeight="1" spans="1:11">
      <c r="D1" s="29"/>
      <c r="E1" s="29"/>
      <c r="F1" s="29"/>
      <c r="G1" s="29"/>
      <c r="K1" s="30" t="s">
        <v>515</v>
      </c>
    </row>
    <row r="2" ht="27.75" customHeight="1" spans="1:11">
      <c r="A2" s="31" t="s">
        <v>516</v>
      </c>
      <c r="B2" s="31"/>
      <c r="C2" s="31"/>
      <c r="D2" s="31"/>
      <c r="E2" s="31"/>
      <c r="F2" s="31"/>
      <c r="G2" s="31"/>
      <c r="H2" s="31"/>
      <c r="I2" s="31"/>
      <c r="J2" s="31"/>
      <c r="K2" s="31"/>
    </row>
    <row r="3" ht="13.5" customHeight="1" spans="1:11">
      <c r="A3" s="311" t="s">
        <v>502</v>
      </c>
      <c r="B3" s="33"/>
      <c r="C3" s="33"/>
      <c r="D3" s="33"/>
      <c r="E3" s="33"/>
      <c r="F3" s="33"/>
      <c r="G3" s="33"/>
      <c r="H3" s="34"/>
      <c r="I3" s="34"/>
      <c r="J3" s="34"/>
      <c r="K3" s="35" t="s">
        <v>183</v>
      </c>
    </row>
    <row r="4" ht="21.75" customHeight="1" spans="1:11">
      <c r="A4" s="36" t="s">
        <v>282</v>
      </c>
      <c r="B4" s="36" t="s">
        <v>194</v>
      </c>
      <c r="C4" s="36" t="s">
        <v>283</v>
      </c>
      <c r="D4" s="37" t="s">
        <v>195</v>
      </c>
      <c r="E4" s="37" t="s">
        <v>196</v>
      </c>
      <c r="F4" s="37" t="s">
        <v>197</v>
      </c>
      <c r="G4" s="37" t="s">
        <v>198</v>
      </c>
      <c r="H4" s="38" t="s">
        <v>58</v>
      </c>
      <c r="I4" s="39" t="s">
        <v>517</v>
      </c>
      <c r="J4" s="40"/>
      <c r="K4" s="41"/>
    </row>
    <row r="5" ht="21.75" customHeight="1" spans="1:11">
      <c r="A5" s="42"/>
      <c r="B5" s="42"/>
      <c r="C5" s="42"/>
      <c r="D5" s="43"/>
      <c r="E5" s="43"/>
      <c r="F5" s="43"/>
      <c r="G5" s="43"/>
      <c r="H5" s="44"/>
      <c r="I5" s="37" t="s">
        <v>61</v>
      </c>
      <c r="J5" s="37" t="s">
        <v>62</v>
      </c>
      <c r="K5" s="37" t="s">
        <v>63</v>
      </c>
    </row>
    <row r="6" ht="40.5" customHeight="1" spans="1:11">
      <c r="A6" s="45"/>
      <c r="B6" s="45"/>
      <c r="C6" s="45"/>
      <c r="D6" s="46"/>
      <c r="E6" s="46"/>
      <c r="F6" s="46"/>
      <c r="G6" s="46"/>
      <c r="H6" s="47"/>
      <c r="I6" s="46" t="s">
        <v>60</v>
      </c>
      <c r="J6" s="46"/>
      <c r="K6" s="46"/>
    </row>
    <row r="7" ht="15" customHeight="1" spans="1:11">
      <c r="A7" s="48">
        <v>1</v>
      </c>
      <c r="B7" s="48">
        <v>2</v>
      </c>
      <c r="C7" s="48">
        <v>3</v>
      </c>
      <c r="D7" s="48">
        <v>4</v>
      </c>
      <c r="E7" s="48">
        <v>5</v>
      </c>
      <c r="F7" s="48">
        <v>6</v>
      </c>
      <c r="G7" s="48">
        <v>7</v>
      </c>
      <c r="H7" s="48">
        <v>8</v>
      </c>
      <c r="I7" s="48">
        <v>9</v>
      </c>
      <c r="J7" s="49">
        <v>10</v>
      </c>
      <c r="K7" s="49">
        <v>11</v>
      </c>
    </row>
    <row r="8" ht="36" customHeight="1" spans="1:11">
      <c r="A8" s="48"/>
      <c r="B8" s="48"/>
      <c r="C8" s="48"/>
      <c r="D8" s="48"/>
      <c r="E8" s="48"/>
      <c r="F8" s="48"/>
      <c r="G8" s="48"/>
      <c r="H8" s="48"/>
      <c r="I8" s="48"/>
      <c r="J8" s="49"/>
      <c r="K8" s="49"/>
    </row>
    <row r="9" ht="36" customHeight="1" spans="1:11">
      <c r="A9" s="48"/>
      <c r="B9" s="48"/>
      <c r="C9" s="48"/>
      <c r="D9" s="48"/>
      <c r="E9" s="48"/>
      <c r="F9" s="48"/>
      <c r="G9" s="48"/>
      <c r="H9" s="48"/>
      <c r="I9" s="48"/>
      <c r="J9" s="49"/>
      <c r="K9" s="49"/>
    </row>
    <row r="10" ht="36" customHeight="1" spans="1:11">
      <c r="A10" s="48"/>
      <c r="B10" s="48"/>
      <c r="C10" s="48"/>
      <c r="D10" s="48"/>
      <c r="E10" s="48"/>
      <c r="F10" s="48"/>
      <c r="G10" s="48"/>
      <c r="H10" s="48"/>
      <c r="I10" s="48"/>
      <c r="J10" s="49"/>
      <c r="K10" s="49"/>
    </row>
    <row r="11" ht="36" customHeight="1" spans="1:11">
      <c r="A11" s="48"/>
      <c r="B11" s="48"/>
      <c r="C11" s="48"/>
      <c r="D11" s="48"/>
      <c r="E11" s="48"/>
      <c r="F11" s="48"/>
      <c r="G11" s="48"/>
      <c r="H11" s="48"/>
      <c r="I11" s="48"/>
      <c r="J11" s="49"/>
      <c r="K11" s="49"/>
    </row>
    <row r="12" ht="36" customHeight="1" spans="1:11">
      <c r="A12" s="48"/>
      <c r="B12" s="48"/>
      <c r="C12" s="48"/>
      <c r="D12" s="48"/>
      <c r="E12" s="48"/>
      <c r="F12" s="48"/>
      <c r="G12" s="48"/>
      <c r="H12" s="48"/>
      <c r="I12" s="48"/>
      <c r="J12" s="49"/>
      <c r="K12" s="49"/>
    </row>
    <row r="13" ht="36" customHeight="1" spans="1:11">
      <c r="A13" s="48"/>
      <c r="B13" s="48"/>
      <c r="C13" s="48"/>
      <c r="D13" s="48"/>
      <c r="E13" s="48"/>
      <c r="F13" s="48"/>
      <c r="G13" s="48"/>
      <c r="H13" s="48"/>
      <c r="I13" s="48"/>
      <c r="J13" s="49"/>
      <c r="K13" s="49"/>
    </row>
    <row r="14" ht="36" customHeight="1" spans="1:11">
      <c r="A14" s="50"/>
      <c r="B14" s="51"/>
      <c r="C14" s="50"/>
      <c r="D14" s="50"/>
      <c r="E14" s="50"/>
      <c r="F14" s="50"/>
      <c r="G14" s="50"/>
      <c r="H14" s="52"/>
      <c r="I14" s="52"/>
      <c r="J14" s="52"/>
      <c r="K14" s="52"/>
    </row>
    <row r="15" ht="36" customHeight="1" spans="1:11">
      <c r="A15" s="51"/>
      <c r="B15" s="51"/>
      <c r="C15" s="51"/>
      <c r="D15" s="51"/>
      <c r="E15" s="51"/>
      <c r="F15" s="51"/>
      <c r="G15" s="51"/>
      <c r="H15" s="52"/>
      <c r="I15" s="52"/>
      <c r="J15" s="52"/>
      <c r="K15" s="52"/>
    </row>
    <row r="16" ht="18.75" customHeight="1" spans="1:11">
      <c r="A16" s="53" t="s">
        <v>113</v>
      </c>
      <c r="B16" s="54"/>
      <c r="C16" s="54"/>
      <c r="D16" s="54"/>
      <c r="E16" s="54"/>
      <c r="F16" s="54"/>
      <c r="G16" s="55"/>
      <c r="H16" s="52"/>
      <c r="I16" s="52"/>
      <c r="J16" s="52"/>
      <c r="K16" s="52"/>
    </row>
    <row r="17" customHeight="1" spans="1:1">
      <c r="A17" t="s">
        <v>489</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tabSelected="1" workbookViewId="0">
      <selection activeCell="F18" sqref="F18"/>
    </sheetView>
  </sheetViews>
  <sheetFormatPr defaultColWidth="10.7083333333333" defaultRowHeight="14.25" customHeight="1" outlineLevelCol="6"/>
  <cols>
    <col min="1" max="1" width="34.2833333333333" style="1" customWidth="1"/>
    <col min="2" max="2" width="27" style="1" customWidth="1"/>
    <col min="3" max="3" width="36.85" style="1" customWidth="1"/>
    <col min="4" max="4" width="23.85" style="1" customWidth="1"/>
    <col min="5" max="7" width="27.85" style="1" customWidth="1"/>
    <col min="8" max="16384" width="10.7083333333333" style="1"/>
  </cols>
  <sheetData>
    <row r="1" s="1" customFormat="1" ht="18.75" customHeight="1" spans="1:7">
      <c r="D1" s="2"/>
      <c r="E1" s="3"/>
      <c r="F1" s="3"/>
      <c r="G1" s="4" t="s">
        <v>518</v>
      </c>
    </row>
    <row r="2" s="1" customFormat="1" ht="36.75" customHeight="1" spans="1:7">
      <c r="A2" s="5" t="s">
        <v>519</v>
      </c>
      <c r="B2" s="6"/>
      <c r="C2" s="6"/>
      <c r="D2" s="6"/>
      <c r="E2" s="6"/>
      <c r="F2" s="6"/>
      <c r="G2" s="6"/>
    </row>
    <row r="3" s="1" customFormat="1" ht="22.5" customHeight="1" spans="1:7">
      <c r="A3" s="7" t="str">
        <f>"单位名称："&amp;"迪庆藏族自治州民政局"</f>
        <v>单位名称：迪庆藏族自治州民政局</v>
      </c>
      <c r="B3" s="8"/>
      <c r="C3" s="8"/>
      <c r="D3" s="8"/>
      <c r="E3" s="9"/>
      <c r="F3" s="9"/>
      <c r="G3" s="10" t="s">
        <v>183</v>
      </c>
    </row>
    <row r="4" s="1" customFormat="1" ht="21.75" customHeight="1" spans="1:7">
      <c r="A4" s="11" t="s">
        <v>283</v>
      </c>
      <c r="B4" s="11" t="s">
        <v>282</v>
      </c>
      <c r="C4" s="11" t="s">
        <v>194</v>
      </c>
      <c r="D4" s="12" t="s">
        <v>520</v>
      </c>
      <c r="E4" s="13" t="s">
        <v>61</v>
      </c>
      <c r="F4" s="14"/>
      <c r="G4" s="15"/>
    </row>
    <row r="5" s="1" customFormat="1" ht="21.75" customHeight="1" spans="1:7">
      <c r="A5" s="16"/>
      <c r="B5" s="16"/>
      <c r="C5" s="16"/>
      <c r="D5" s="17"/>
      <c r="E5" s="11" t="s">
        <v>521</v>
      </c>
      <c r="F5" s="11" t="s">
        <v>522</v>
      </c>
      <c r="G5" s="12" t="s">
        <v>523</v>
      </c>
    </row>
    <row r="6" s="1" customFormat="1" ht="40.5" customHeight="1" spans="1:7">
      <c r="A6" s="18"/>
      <c r="B6" s="18"/>
      <c r="C6" s="18"/>
      <c r="D6" s="19"/>
      <c r="E6" s="18" t="s">
        <v>60</v>
      </c>
      <c r="F6" s="18"/>
      <c r="G6" s="19"/>
    </row>
    <row r="7" s="1" customFormat="1" ht="19.5" customHeight="1" spans="1:7">
      <c r="A7" s="20">
        <v>1</v>
      </c>
      <c r="B7" s="20">
        <v>2</v>
      </c>
      <c r="C7" s="20">
        <v>3</v>
      </c>
      <c r="D7" s="20">
        <v>4</v>
      </c>
      <c r="E7" s="20">
        <v>8</v>
      </c>
      <c r="F7" s="20">
        <v>9</v>
      </c>
      <c r="G7" s="21">
        <v>10</v>
      </c>
    </row>
    <row r="8" s="1" customFormat="1" ht="22.5" customHeight="1" spans="1:7">
      <c r="A8" s="22" t="s">
        <v>73</v>
      </c>
      <c r="B8" s="23"/>
      <c r="C8" s="23"/>
      <c r="D8" s="22"/>
      <c r="E8" s="24">
        <v>530000</v>
      </c>
      <c r="F8" s="24"/>
      <c r="G8" s="24"/>
    </row>
    <row r="9" s="1" customFormat="1" ht="22.5" customHeight="1" spans="1:7">
      <c r="A9" s="22"/>
      <c r="B9" s="23" t="s">
        <v>524</v>
      </c>
      <c r="C9" s="23" t="s">
        <v>306</v>
      </c>
      <c r="D9" s="22" t="s">
        <v>525</v>
      </c>
      <c r="E9" s="24">
        <v>200000</v>
      </c>
      <c r="F9" s="24"/>
      <c r="G9" s="24"/>
    </row>
    <row r="10" s="1" customFormat="1" ht="22.5" customHeight="1" spans="1:7">
      <c r="A10" s="25"/>
      <c r="B10" s="23" t="s">
        <v>526</v>
      </c>
      <c r="C10" s="23" t="s">
        <v>317</v>
      </c>
      <c r="D10" s="22" t="s">
        <v>525</v>
      </c>
      <c r="E10" s="24">
        <v>20000</v>
      </c>
      <c r="F10" s="24"/>
      <c r="G10" s="24"/>
    </row>
    <row r="11" s="1" customFormat="1" ht="22.5" customHeight="1" spans="1:7">
      <c r="A11" s="25"/>
      <c r="B11" s="23" t="s">
        <v>526</v>
      </c>
      <c r="C11" s="23" t="s">
        <v>302</v>
      </c>
      <c r="D11" s="22" t="s">
        <v>525</v>
      </c>
      <c r="E11" s="24">
        <v>20000</v>
      </c>
      <c r="F11" s="24"/>
      <c r="G11" s="24"/>
    </row>
    <row r="12" s="1" customFormat="1" ht="22.5" customHeight="1" spans="1:7">
      <c r="A12" s="25"/>
      <c r="B12" s="23" t="s">
        <v>526</v>
      </c>
      <c r="C12" s="23" t="s">
        <v>313</v>
      </c>
      <c r="D12" s="22" t="s">
        <v>525</v>
      </c>
      <c r="E12" s="24">
        <v>150000</v>
      </c>
      <c r="F12" s="24"/>
      <c r="G12" s="24"/>
    </row>
    <row r="13" s="1" customFormat="1" ht="22.5" customHeight="1" spans="1:7">
      <c r="A13" s="25"/>
      <c r="B13" s="23" t="s">
        <v>526</v>
      </c>
      <c r="C13" s="23" t="s">
        <v>311</v>
      </c>
      <c r="D13" s="22" t="s">
        <v>525</v>
      </c>
      <c r="E13" s="24">
        <v>60000</v>
      </c>
      <c r="F13" s="24"/>
      <c r="G13" s="24"/>
    </row>
    <row r="14" s="1" customFormat="1" ht="22.5" customHeight="1" spans="1:7">
      <c r="A14" s="25"/>
      <c r="B14" s="23" t="s">
        <v>526</v>
      </c>
      <c r="C14" s="23" t="s">
        <v>309</v>
      </c>
      <c r="D14" s="22" t="s">
        <v>525</v>
      </c>
      <c r="E14" s="24">
        <v>15000</v>
      </c>
      <c r="F14" s="24"/>
      <c r="G14" s="24"/>
    </row>
    <row r="15" s="1" customFormat="1" ht="22.5" customHeight="1" spans="1:7">
      <c r="A15" s="25"/>
      <c r="B15" s="23" t="s">
        <v>526</v>
      </c>
      <c r="C15" s="23" t="s">
        <v>300</v>
      </c>
      <c r="D15" s="22" t="s">
        <v>525</v>
      </c>
      <c r="E15" s="24">
        <v>15000</v>
      </c>
      <c r="F15" s="24"/>
      <c r="G15" s="24"/>
    </row>
    <row r="16" s="1" customFormat="1" ht="22.5" customHeight="1" spans="1:7">
      <c r="A16" s="25"/>
      <c r="B16" s="23" t="s">
        <v>526</v>
      </c>
      <c r="C16" s="23" t="s">
        <v>315</v>
      </c>
      <c r="D16" s="22" t="s">
        <v>525</v>
      </c>
      <c r="E16" s="24">
        <v>50000</v>
      </c>
      <c r="F16" s="24"/>
      <c r="G16" s="24"/>
    </row>
    <row r="17" s="1" customFormat="1" ht="22.5" customHeight="1" spans="1:7">
      <c r="A17" s="26" t="s">
        <v>58</v>
      </c>
      <c r="B17" s="27" t="s">
        <v>527</v>
      </c>
      <c r="C17" s="27"/>
      <c r="D17" s="28"/>
      <c r="E17" s="24">
        <v>530000</v>
      </c>
      <c r="F17" s="24"/>
      <c r="G17" s="24"/>
    </row>
  </sheetData>
  <mergeCells count="11">
    <mergeCell ref="A2:G2"/>
    <mergeCell ref="A3:D3"/>
    <mergeCell ref="E4:G4"/>
    <mergeCell ref="A17:D17"/>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D16" sqref="D16"/>
    </sheetView>
  </sheetViews>
  <sheetFormatPr defaultColWidth="10.7083333333333" defaultRowHeight="14.25" customHeight="1"/>
  <cols>
    <col min="1" max="1" width="24.7083333333333" style="1" customWidth="1"/>
    <col min="2" max="2" width="41.1416666666667" style="1" customWidth="1"/>
    <col min="3" max="8" width="23.85" style="1" customWidth="1"/>
    <col min="9" max="11" width="24" style="1" customWidth="1"/>
    <col min="12" max="12" width="23.85" style="1" customWidth="1"/>
    <col min="13" max="13" width="24" style="1" customWidth="1"/>
    <col min="14" max="19" width="23.85" style="1" customWidth="1"/>
    <col min="20" max="16384" width="10.7083333333333" style="1"/>
  </cols>
  <sheetData>
    <row r="1" s="1" customFormat="1" ht="19.5" customHeight="1" spans="1:19">
      <c r="J1" s="264"/>
      <c r="O1" s="205"/>
      <c r="P1" s="205"/>
      <c r="Q1" s="205"/>
      <c r="R1" s="205"/>
      <c r="S1" s="125" t="s">
        <v>54</v>
      </c>
    </row>
    <row r="2" s="1" customFormat="1" ht="57.75" customHeight="1" spans="1:19">
      <c r="A2" s="206" t="s">
        <v>55</v>
      </c>
      <c r="B2" s="271"/>
      <c r="C2" s="271"/>
      <c r="D2" s="271"/>
      <c r="E2" s="271"/>
      <c r="F2" s="271"/>
      <c r="G2" s="271"/>
      <c r="H2" s="271"/>
      <c r="I2" s="271"/>
      <c r="J2" s="271"/>
      <c r="K2" s="271"/>
      <c r="L2" s="271"/>
      <c r="M2" s="271"/>
      <c r="N2" s="271"/>
      <c r="O2" s="272"/>
      <c r="P2" s="272"/>
      <c r="Q2" s="272"/>
      <c r="R2" s="272"/>
      <c r="S2" s="272"/>
    </row>
    <row r="3" s="1" customFormat="1" ht="21" customHeight="1" spans="1:19">
      <c r="A3" s="129" t="str">
        <f>"单位名称："&amp;"迪庆藏族自治州民政局"</f>
        <v>单位名称：迪庆藏族自治州民政局</v>
      </c>
      <c r="B3" s="9"/>
      <c r="C3" s="9"/>
      <c r="D3" s="9"/>
      <c r="E3" s="9"/>
      <c r="F3" s="9"/>
      <c r="G3" s="9"/>
      <c r="H3" s="9"/>
      <c r="I3" s="9"/>
      <c r="J3" s="208"/>
      <c r="K3" s="9"/>
      <c r="L3" s="9"/>
      <c r="M3" s="9"/>
      <c r="N3" s="9"/>
      <c r="O3" s="208"/>
      <c r="P3" s="208"/>
      <c r="Q3" s="208"/>
      <c r="R3" s="208"/>
      <c r="S3" s="130" t="s">
        <v>2</v>
      </c>
    </row>
    <row r="4" s="1" customFormat="1" ht="18.75" customHeight="1" spans="1:19">
      <c r="A4" s="273" t="s">
        <v>56</v>
      </c>
      <c r="B4" s="274" t="s">
        <v>57</v>
      </c>
      <c r="C4" s="274" t="s">
        <v>58</v>
      </c>
      <c r="D4" s="275" t="s">
        <v>59</v>
      </c>
      <c r="E4" s="276"/>
      <c r="F4" s="276"/>
      <c r="G4" s="276"/>
      <c r="H4" s="276"/>
      <c r="I4" s="276"/>
      <c r="J4" s="277"/>
      <c r="K4" s="276"/>
      <c r="L4" s="276"/>
      <c r="M4" s="276"/>
      <c r="N4" s="270"/>
      <c r="O4" s="275" t="s">
        <v>47</v>
      </c>
      <c r="P4" s="275"/>
      <c r="Q4" s="275"/>
      <c r="R4" s="275"/>
      <c r="S4" s="278"/>
    </row>
    <row r="5" s="1" customFormat="1" ht="19.5" customHeight="1" spans="1:19">
      <c r="A5" s="279"/>
      <c r="B5" s="280"/>
      <c r="C5" s="280"/>
      <c r="D5" s="281" t="s">
        <v>60</v>
      </c>
      <c r="E5" s="281" t="s">
        <v>61</v>
      </c>
      <c r="F5" s="281" t="s">
        <v>62</v>
      </c>
      <c r="G5" s="281" t="s">
        <v>63</v>
      </c>
      <c r="H5" s="281" t="s">
        <v>64</v>
      </c>
      <c r="I5" s="282" t="s">
        <v>65</v>
      </c>
      <c r="J5" s="282"/>
      <c r="K5" s="282"/>
      <c r="L5" s="282"/>
      <c r="M5" s="282"/>
      <c r="N5" s="283"/>
      <c r="O5" s="281" t="s">
        <v>60</v>
      </c>
      <c r="P5" s="281" t="s">
        <v>61</v>
      </c>
      <c r="Q5" s="281" t="s">
        <v>62</v>
      </c>
      <c r="R5" s="281" t="s">
        <v>63</v>
      </c>
      <c r="S5" s="281" t="s">
        <v>66</v>
      </c>
    </row>
    <row r="6" s="1" customFormat="1" ht="28.5" customHeight="1" spans="1:19">
      <c r="A6" s="284"/>
      <c r="B6" s="285"/>
      <c r="C6" s="285"/>
      <c r="D6" s="283"/>
      <c r="E6" s="283"/>
      <c r="F6" s="283"/>
      <c r="G6" s="283"/>
      <c r="H6" s="283"/>
      <c r="I6" s="285" t="s">
        <v>60</v>
      </c>
      <c r="J6" s="285" t="s">
        <v>67</v>
      </c>
      <c r="K6" s="285" t="s">
        <v>68</v>
      </c>
      <c r="L6" s="285" t="s">
        <v>69</v>
      </c>
      <c r="M6" s="285" t="s">
        <v>70</v>
      </c>
      <c r="N6" s="285" t="s">
        <v>71</v>
      </c>
      <c r="O6" s="286"/>
      <c r="P6" s="286"/>
      <c r="Q6" s="286"/>
      <c r="R6" s="286"/>
      <c r="S6" s="283"/>
    </row>
    <row r="7" s="1" customFormat="1" ht="20.25" customHeight="1" spans="1:19">
      <c r="A7" s="287">
        <v>1</v>
      </c>
      <c r="B7" s="287">
        <v>2</v>
      </c>
      <c r="C7" s="287">
        <v>3</v>
      </c>
      <c r="D7" s="287">
        <v>4</v>
      </c>
      <c r="E7" s="287">
        <v>5</v>
      </c>
      <c r="F7" s="287">
        <v>6</v>
      </c>
      <c r="G7" s="287">
        <v>7</v>
      </c>
      <c r="H7" s="287">
        <v>8</v>
      </c>
      <c r="I7" s="287">
        <v>9</v>
      </c>
      <c r="J7" s="287">
        <v>10</v>
      </c>
      <c r="K7" s="287">
        <v>11</v>
      </c>
      <c r="L7" s="287">
        <v>12</v>
      </c>
      <c r="M7" s="287">
        <v>13</v>
      </c>
      <c r="N7" s="287">
        <v>14</v>
      </c>
      <c r="O7" s="287">
        <v>15</v>
      </c>
      <c r="P7" s="287">
        <v>16</v>
      </c>
      <c r="Q7" s="287">
        <v>17</v>
      </c>
      <c r="R7" s="287">
        <v>18</v>
      </c>
      <c r="S7" s="287">
        <v>19</v>
      </c>
    </row>
    <row r="8" s="1" customFormat="1" ht="22.5" customHeight="1" spans="1:19">
      <c r="A8" s="288" t="s">
        <v>72</v>
      </c>
      <c r="B8" s="289" t="s">
        <v>73</v>
      </c>
      <c r="C8" s="290">
        <v>10367317.88</v>
      </c>
      <c r="D8" s="290">
        <v>10367317.88</v>
      </c>
      <c r="E8" s="291">
        <v>9467317.88</v>
      </c>
      <c r="F8" s="291"/>
      <c r="G8" s="291"/>
      <c r="H8" s="291"/>
      <c r="I8" s="291">
        <v>900000</v>
      </c>
      <c r="J8" s="291"/>
      <c r="K8" s="291"/>
      <c r="L8" s="291"/>
      <c r="M8" s="291"/>
      <c r="N8" s="291">
        <v>900000</v>
      </c>
      <c r="O8" s="197"/>
      <c r="P8" s="197"/>
      <c r="Q8" s="197"/>
      <c r="R8" s="197"/>
      <c r="S8" s="197"/>
    </row>
    <row r="9" s="1" customFormat="1" ht="22.5" customHeight="1" spans="1:19">
      <c r="A9" s="292" t="s">
        <v>58</v>
      </c>
      <c r="B9" s="293"/>
      <c r="C9" s="291">
        <v>10367317.88</v>
      </c>
      <c r="D9" s="291">
        <v>10367317.88</v>
      </c>
      <c r="E9" s="291">
        <v>9467317.88</v>
      </c>
      <c r="F9" s="291"/>
      <c r="G9" s="291"/>
      <c r="H9" s="291"/>
      <c r="I9" s="291">
        <v>900000</v>
      </c>
      <c r="J9" s="291"/>
      <c r="K9" s="291"/>
      <c r="L9" s="291"/>
      <c r="M9" s="291"/>
      <c r="N9" s="291">
        <v>900000</v>
      </c>
      <c r="O9" s="197"/>
      <c r="P9" s="197"/>
      <c r="Q9" s="197"/>
      <c r="R9" s="197"/>
      <c r="S9" s="197"/>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F5" sqref="F5"/>
    </sheetView>
  </sheetViews>
  <sheetFormatPr defaultColWidth="10.7083333333333" defaultRowHeight="14.25" customHeight="1"/>
  <cols>
    <col min="1" max="1" width="16.7083333333333" style="1" customWidth="1"/>
    <col min="2" max="2" width="44" style="1" customWidth="1"/>
    <col min="3" max="6" width="22.2833333333333" style="1" customWidth="1"/>
    <col min="7" max="8" width="22.1416666666667" style="1" customWidth="1"/>
    <col min="9" max="9" width="22" style="1" customWidth="1"/>
    <col min="10" max="11" width="22.1416666666667" style="1" customWidth="1"/>
    <col min="12" max="14" width="22" style="1" customWidth="1"/>
    <col min="15" max="15" width="22.1416666666667" style="1" customWidth="1"/>
    <col min="16" max="16384" width="10.7083333333333" style="1"/>
  </cols>
  <sheetData>
    <row r="1" s="1" customFormat="1" ht="19.5" customHeight="1" spans="1:15">
      <c r="D1" s="264"/>
      <c r="H1" s="264"/>
      <c r="J1" s="264"/>
      <c r="O1" s="126" t="s">
        <v>74</v>
      </c>
    </row>
    <row r="2" s="1" customFormat="1" ht="42" customHeight="1" spans="1:15">
      <c r="A2" s="5" t="s">
        <v>75</v>
      </c>
      <c r="B2" s="265"/>
      <c r="C2" s="265"/>
      <c r="D2" s="265"/>
      <c r="E2" s="265"/>
      <c r="F2" s="265"/>
      <c r="G2" s="265"/>
      <c r="H2" s="265"/>
      <c r="I2" s="265"/>
      <c r="J2" s="265"/>
      <c r="K2" s="265"/>
      <c r="L2" s="265"/>
      <c r="M2" s="265"/>
      <c r="N2" s="265"/>
      <c r="O2" s="265"/>
    </row>
    <row r="3" s="1" customFormat="1" ht="24" customHeight="1" spans="1:15">
      <c r="A3" s="266" t="str">
        <f>"单位名称："&amp;"迪庆藏族自治州民政局"</f>
        <v>单位名称：迪庆藏族自治州民政局</v>
      </c>
      <c r="B3" s="267"/>
      <c r="C3" s="268"/>
      <c r="D3" s="3"/>
      <c r="E3" s="268"/>
      <c r="F3" s="268"/>
      <c r="G3" s="268"/>
      <c r="H3" s="3"/>
      <c r="I3" s="268"/>
      <c r="J3" s="3"/>
      <c r="K3" s="268"/>
      <c r="L3" s="268"/>
      <c r="M3" s="269"/>
      <c r="N3" s="269"/>
      <c r="O3" s="131" t="s">
        <v>2</v>
      </c>
    </row>
    <row r="4" s="1" customFormat="1" ht="19.5" customHeight="1" spans="1:15">
      <c r="A4" s="11" t="s">
        <v>76</v>
      </c>
      <c r="B4" s="11" t="s">
        <v>77</v>
      </c>
      <c r="C4" s="11" t="s">
        <v>58</v>
      </c>
      <c r="D4" s="13" t="s">
        <v>61</v>
      </c>
      <c r="E4" s="134" t="s">
        <v>78</v>
      </c>
      <c r="F4" s="211" t="s">
        <v>79</v>
      </c>
      <c r="G4" s="11" t="s">
        <v>62</v>
      </c>
      <c r="H4" s="11" t="s">
        <v>63</v>
      </c>
      <c r="I4" s="11" t="s">
        <v>80</v>
      </c>
      <c r="J4" s="13" t="s">
        <v>81</v>
      </c>
      <c r="K4" s="14"/>
      <c r="L4" s="14"/>
      <c r="M4" s="14"/>
      <c r="N4" s="14"/>
      <c r="O4" s="15"/>
    </row>
    <row r="5" s="1" customFormat="1" ht="33.75" customHeight="1" spans="1:15">
      <c r="A5" s="19"/>
      <c r="B5" s="19"/>
      <c r="C5" s="19"/>
      <c r="D5" s="242" t="s">
        <v>60</v>
      </c>
      <c r="E5" s="144" t="s">
        <v>78</v>
      </c>
      <c r="F5" s="144" t="s">
        <v>79</v>
      </c>
      <c r="G5" s="19"/>
      <c r="H5" s="19"/>
      <c r="I5" s="19"/>
      <c r="J5" s="242" t="s">
        <v>60</v>
      </c>
      <c r="K5" s="179" t="s">
        <v>82</v>
      </c>
      <c r="L5" s="179" t="s">
        <v>83</v>
      </c>
      <c r="M5" s="179" t="s">
        <v>84</v>
      </c>
      <c r="N5" s="179" t="s">
        <v>85</v>
      </c>
      <c r="O5" s="179" t="s">
        <v>86</v>
      </c>
    </row>
    <row r="6" s="1" customFormat="1" ht="20.25" customHeight="1" spans="1:15">
      <c r="A6" s="181">
        <v>1</v>
      </c>
      <c r="B6" s="181">
        <v>2</v>
      </c>
      <c r="C6" s="242">
        <v>3</v>
      </c>
      <c r="D6" s="242">
        <v>4</v>
      </c>
      <c r="E6" s="242">
        <v>5</v>
      </c>
      <c r="F6" s="242">
        <v>6</v>
      </c>
      <c r="G6" s="242">
        <v>7</v>
      </c>
      <c r="H6" s="242">
        <v>8</v>
      </c>
      <c r="I6" s="242">
        <v>9</v>
      </c>
      <c r="J6" s="242">
        <v>10</v>
      </c>
      <c r="K6" s="242">
        <v>11</v>
      </c>
      <c r="L6" s="242">
        <v>12</v>
      </c>
      <c r="M6" s="242">
        <v>13</v>
      </c>
      <c r="N6" s="242">
        <v>14</v>
      </c>
      <c r="O6" s="242">
        <v>15</v>
      </c>
    </row>
    <row r="7" s="1" customFormat="1" ht="22.5" customHeight="1" spans="1:15">
      <c r="A7" s="259" t="s">
        <v>87</v>
      </c>
      <c r="B7" s="259" t="s">
        <v>88</v>
      </c>
      <c r="C7" s="202">
        <v>8930465.57</v>
      </c>
      <c r="D7" s="202">
        <v>8030465.57</v>
      </c>
      <c r="E7" s="202">
        <v>7500465.57</v>
      </c>
      <c r="F7" s="202">
        <v>530000</v>
      </c>
      <c r="G7" s="202"/>
      <c r="H7" s="202"/>
      <c r="I7" s="202"/>
      <c r="J7" s="202">
        <v>900000</v>
      </c>
      <c r="K7" s="202"/>
      <c r="L7" s="202"/>
      <c r="M7" s="202"/>
      <c r="N7" s="202"/>
      <c r="O7" s="202">
        <v>900000</v>
      </c>
    </row>
    <row r="8" s="1" customFormat="1" ht="22.5" customHeight="1" spans="1:15">
      <c r="A8" s="259" t="s">
        <v>89</v>
      </c>
      <c r="B8" s="259" t="str">
        <f>"  "&amp;"民政管理事务"</f>
        <v>  民政管理事务</v>
      </c>
      <c r="C8" s="202">
        <v>7815100.61</v>
      </c>
      <c r="D8" s="202">
        <v>6915100.61</v>
      </c>
      <c r="E8" s="202">
        <v>6585100.61</v>
      </c>
      <c r="F8" s="202">
        <v>330000</v>
      </c>
      <c r="G8" s="202"/>
      <c r="H8" s="202"/>
      <c r="I8" s="202"/>
      <c r="J8" s="202">
        <v>900000</v>
      </c>
      <c r="K8" s="202"/>
      <c r="L8" s="202"/>
      <c r="M8" s="202"/>
      <c r="N8" s="202"/>
      <c r="O8" s="202">
        <v>900000</v>
      </c>
    </row>
    <row r="9" s="1" customFormat="1" ht="22.5" customHeight="1" spans="1:15">
      <c r="A9" s="259" t="s">
        <v>90</v>
      </c>
      <c r="B9" s="259" t="str">
        <f>"    "&amp;"行政运行"</f>
        <v>    行政运行</v>
      </c>
      <c r="C9" s="202">
        <v>6585100.61</v>
      </c>
      <c r="D9" s="202">
        <v>6585100.61</v>
      </c>
      <c r="E9" s="202">
        <v>6585100.61</v>
      </c>
      <c r="F9" s="202"/>
      <c r="G9" s="202"/>
      <c r="H9" s="202"/>
      <c r="I9" s="202"/>
      <c r="J9" s="202"/>
      <c r="K9" s="202"/>
      <c r="L9" s="202"/>
      <c r="M9" s="202"/>
      <c r="N9" s="202"/>
      <c r="O9" s="202"/>
    </row>
    <row r="10" s="1" customFormat="1" ht="22.5" customHeight="1" spans="1:15">
      <c r="A10" s="259" t="s">
        <v>91</v>
      </c>
      <c r="B10" s="259" t="str">
        <f>"    "&amp;"行政区划和地名管理"</f>
        <v>    行政区划和地名管理</v>
      </c>
      <c r="C10" s="202">
        <v>930000</v>
      </c>
      <c r="D10" s="202">
        <v>30000</v>
      </c>
      <c r="E10" s="202"/>
      <c r="F10" s="202">
        <v>30000</v>
      </c>
      <c r="G10" s="202"/>
      <c r="H10" s="202"/>
      <c r="I10" s="202"/>
      <c r="J10" s="202">
        <v>900000</v>
      </c>
      <c r="K10" s="202"/>
      <c r="L10" s="202"/>
      <c r="M10" s="202"/>
      <c r="N10" s="202"/>
      <c r="O10" s="202">
        <v>900000</v>
      </c>
    </row>
    <row r="11" s="1" customFormat="1" ht="22.5" customHeight="1" spans="1:15">
      <c r="A11" s="259" t="s">
        <v>92</v>
      </c>
      <c r="B11" s="259" t="str">
        <f>"    "&amp;"其他民政管理事务支出"</f>
        <v>    其他民政管理事务支出</v>
      </c>
      <c r="C11" s="202">
        <v>300000</v>
      </c>
      <c r="D11" s="202">
        <v>300000</v>
      </c>
      <c r="E11" s="202"/>
      <c r="F11" s="202">
        <v>300000</v>
      </c>
      <c r="G11" s="202"/>
      <c r="H11" s="202"/>
      <c r="I11" s="202"/>
      <c r="J11" s="202"/>
      <c r="K11" s="202"/>
      <c r="L11" s="202"/>
      <c r="M11" s="202"/>
      <c r="N11" s="202"/>
      <c r="O11" s="202"/>
    </row>
    <row r="12" s="1" customFormat="1" ht="22.5" customHeight="1" spans="1:15">
      <c r="A12" s="259" t="s">
        <v>93</v>
      </c>
      <c r="B12" s="259" t="str">
        <f>"  "&amp;"行政事业单位养老支出"</f>
        <v>  行政事业单位养老支出</v>
      </c>
      <c r="C12" s="202">
        <v>890056.96</v>
      </c>
      <c r="D12" s="202">
        <v>890056.96</v>
      </c>
      <c r="E12" s="202">
        <v>890056.96</v>
      </c>
      <c r="F12" s="202"/>
      <c r="G12" s="202"/>
      <c r="H12" s="202"/>
      <c r="I12" s="202"/>
      <c r="J12" s="202"/>
      <c r="K12" s="202"/>
      <c r="L12" s="202"/>
      <c r="M12" s="202"/>
      <c r="N12" s="202"/>
      <c r="O12" s="202"/>
    </row>
    <row r="13" s="1" customFormat="1" ht="22.5" customHeight="1" spans="1:15">
      <c r="A13" s="259" t="s">
        <v>94</v>
      </c>
      <c r="B13" s="259" t="str">
        <f>"    "&amp;"机关事业单位基本养老保险缴费支出"</f>
        <v>    机关事业单位基本养老保险缴费支出</v>
      </c>
      <c r="C13" s="202">
        <v>873256.96</v>
      </c>
      <c r="D13" s="202">
        <v>873256.96</v>
      </c>
      <c r="E13" s="202">
        <v>873256.96</v>
      </c>
      <c r="F13" s="202"/>
      <c r="G13" s="202"/>
      <c r="H13" s="202"/>
      <c r="I13" s="202"/>
      <c r="J13" s="202"/>
      <c r="K13" s="202"/>
      <c r="L13" s="202"/>
      <c r="M13" s="202"/>
      <c r="N13" s="202"/>
      <c r="O13" s="202"/>
    </row>
    <row r="14" s="1" customFormat="1" ht="22.5" customHeight="1" spans="1:15">
      <c r="A14" s="259" t="s">
        <v>95</v>
      </c>
      <c r="B14" s="259" t="str">
        <f>"    "&amp;"机关事业单位职业年金缴费支出"</f>
        <v>    机关事业单位职业年金缴费支出</v>
      </c>
      <c r="C14" s="202"/>
      <c r="D14" s="202"/>
      <c r="E14" s="202"/>
      <c r="F14" s="202"/>
      <c r="G14" s="202"/>
      <c r="H14" s="202"/>
      <c r="I14" s="202"/>
      <c r="J14" s="202"/>
      <c r="K14" s="202"/>
      <c r="L14" s="202"/>
      <c r="M14" s="202"/>
      <c r="N14" s="202"/>
      <c r="O14" s="202"/>
    </row>
    <row r="15" s="1" customFormat="1" ht="22.5" customHeight="1" spans="1:15">
      <c r="A15" s="259" t="s">
        <v>96</v>
      </c>
      <c r="B15" s="259" t="str">
        <f>"    "&amp;"其他行政事业单位养老支出"</f>
        <v>    其他行政事业单位养老支出</v>
      </c>
      <c r="C15" s="202">
        <v>16800</v>
      </c>
      <c r="D15" s="202">
        <v>16800</v>
      </c>
      <c r="E15" s="202">
        <v>16800</v>
      </c>
      <c r="F15" s="202"/>
      <c r="G15" s="202"/>
      <c r="H15" s="202"/>
      <c r="I15" s="202"/>
      <c r="J15" s="202"/>
      <c r="K15" s="202"/>
      <c r="L15" s="202"/>
      <c r="M15" s="202"/>
      <c r="N15" s="202"/>
      <c r="O15" s="202"/>
    </row>
    <row r="16" s="1" customFormat="1" ht="22.5" customHeight="1" spans="1:15">
      <c r="A16" s="259" t="s">
        <v>97</v>
      </c>
      <c r="B16" s="259" t="str">
        <f>"  "&amp;"抚恤"</f>
        <v>  抚恤</v>
      </c>
      <c r="C16" s="202">
        <v>25308</v>
      </c>
      <c r="D16" s="202">
        <v>25308</v>
      </c>
      <c r="E16" s="202">
        <v>25308</v>
      </c>
      <c r="F16" s="202"/>
      <c r="G16" s="202"/>
      <c r="H16" s="202"/>
      <c r="I16" s="202"/>
      <c r="J16" s="202"/>
      <c r="K16" s="202"/>
      <c r="L16" s="202"/>
      <c r="M16" s="202"/>
      <c r="N16" s="202"/>
      <c r="O16" s="202"/>
    </row>
    <row r="17" s="1" customFormat="1" ht="22.5" customHeight="1" spans="1:15">
      <c r="A17" s="259" t="s">
        <v>98</v>
      </c>
      <c r="B17" s="259" t="str">
        <f>"    "&amp;"死亡抚恤"</f>
        <v>    死亡抚恤</v>
      </c>
      <c r="C17" s="202">
        <v>25308</v>
      </c>
      <c r="D17" s="202">
        <v>25308</v>
      </c>
      <c r="E17" s="202">
        <v>25308</v>
      </c>
      <c r="F17" s="202"/>
      <c r="G17" s="202"/>
      <c r="H17" s="202"/>
      <c r="I17" s="202"/>
      <c r="J17" s="202"/>
      <c r="K17" s="202"/>
      <c r="L17" s="202"/>
      <c r="M17" s="202"/>
      <c r="N17" s="202"/>
      <c r="O17" s="202"/>
    </row>
    <row r="18" s="1" customFormat="1" ht="22.5" customHeight="1" spans="1:15">
      <c r="A18" s="259" t="s">
        <v>99</v>
      </c>
      <c r="B18" s="259" t="str">
        <f>"  "&amp;"临时救助"</f>
        <v>  临时救助</v>
      </c>
      <c r="C18" s="202">
        <v>200000</v>
      </c>
      <c r="D18" s="202">
        <v>200000</v>
      </c>
      <c r="E18" s="202"/>
      <c r="F18" s="202">
        <v>200000</v>
      </c>
      <c r="G18" s="202"/>
      <c r="H18" s="202"/>
      <c r="I18" s="202"/>
      <c r="J18" s="202"/>
      <c r="K18" s="202"/>
      <c r="L18" s="202"/>
      <c r="M18" s="202"/>
      <c r="N18" s="202"/>
      <c r="O18" s="202"/>
    </row>
    <row r="19" s="1" customFormat="1" ht="22.5" customHeight="1" spans="1:15">
      <c r="A19" s="259" t="s">
        <v>100</v>
      </c>
      <c r="B19" s="259" t="str">
        <f>"    "&amp;"临时救助支出"</f>
        <v>    临时救助支出</v>
      </c>
      <c r="C19" s="202">
        <v>200000</v>
      </c>
      <c r="D19" s="202">
        <v>200000</v>
      </c>
      <c r="E19" s="202"/>
      <c r="F19" s="202">
        <v>200000</v>
      </c>
      <c r="G19" s="202"/>
      <c r="H19" s="202"/>
      <c r="I19" s="202"/>
      <c r="J19" s="202"/>
      <c r="K19" s="202"/>
      <c r="L19" s="202"/>
      <c r="M19" s="202"/>
      <c r="N19" s="202"/>
      <c r="O19" s="202"/>
    </row>
    <row r="20" s="1" customFormat="1" ht="22.5" customHeight="1" spans="1:15">
      <c r="A20" s="259" t="s">
        <v>101</v>
      </c>
      <c r="B20" s="259" t="str">
        <f>"    "&amp;"流浪乞讨人员救助支出"</f>
        <v>    流浪乞讨人员救助支出</v>
      </c>
      <c r="C20" s="202"/>
      <c r="D20" s="202"/>
      <c r="E20" s="202"/>
      <c r="F20" s="202"/>
      <c r="G20" s="202"/>
      <c r="H20" s="202"/>
      <c r="I20" s="202"/>
      <c r="J20" s="202"/>
      <c r="K20" s="202"/>
      <c r="L20" s="202"/>
      <c r="M20" s="202"/>
      <c r="N20" s="202"/>
      <c r="O20" s="202"/>
    </row>
    <row r="21" s="1" customFormat="1" ht="22.5" customHeight="1" spans="1:15">
      <c r="A21" s="259" t="s">
        <v>102</v>
      </c>
      <c r="B21" s="259" t="s">
        <v>103</v>
      </c>
      <c r="C21" s="202">
        <v>747589.59</v>
      </c>
      <c r="D21" s="202">
        <v>747589.59</v>
      </c>
      <c r="E21" s="202">
        <v>747589.59</v>
      </c>
      <c r="F21" s="202"/>
      <c r="G21" s="202"/>
      <c r="H21" s="202"/>
      <c r="I21" s="202"/>
      <c r="J21" s="202"/>
      <c r="K21" s="202"/>
      <c r="L21" s="202"/>
      <c r="M21" s="202"/>
      <c r="N21" s="202"/>
      <c r="O21" s="202"/>
    </row>
    <row r="22" s="1" customFormat="1" ht="22.5" customHeight="1" spans="1:15">
      <c r="A22" s="259" t="s">
        <v>104</v>
      </c>
      <c r="B22" s="259" t="str">
        <f>"  "&amp;"行政事业单位医疗"</f>
        <v>  行政事业单位医疗</v>
      </c>
      <c r="C22" s="202">
        <v>747589.59</v>
      </c>
      <c r="D22" s="202">
        <v>747589.59</v>
      </c>
      <c r="E22" s="202">
        <v>747589.59</v>
      </c>
      <c r="F22" s="202"/>
      <c r="G22" s="202"/>
      <c r="H22" s="202"/>
      <c r="I22" s="202"/>
      <c r="J22" s="202"/>
      <c r="K22" s="202"/>
      <c r="L22" s="202"/>
      <c r="M22" s="202"/>
      <c r="N22" s="202"/>
      <c r="O22" s="202"/>
    </row>
    <row r="23" s="1" customFormat="1" ht="22.5" customHeight="1" spans="1:15">
      <c r="A23" s="259" t="s">
        <v>105</v>
      </c>
      <c r="B23" s="259" t="str">
        <f>"    "&amp;"行政单位医疗"</f>
        <v>    行政单位医疗</v>
      </c>
      <c r="C23" s="202">
        <v>258795</v>
      </c>
      <c r="D23" s="202">
        <v>258795</v>
      </c>
      <c r="E23" s="202">
        <v>258795</v>
      </c>
      <c r="F23" s="202"/>
      <c r="G23" s="202"/>
      <c r="H23" s="202"/>
      <c r="I23" s="202"/>
      <c r="J23" s="202"/>
      <c r="K23" s="202"/>
      <c r="L23" s="202"/>
      <c r="M23" s="202"/>
      <c r="N23" s="202"/>
      <c r="O23" s="202"/>
    </row>
    <row r="24" s="1" customFormat="1" ht="22.5" customHeight="1" spans="1:15">
      <c r="A24" s="259" t="s">
        <v>106</v>
      </c>
      <c r="B24" s="259" t="str">
        <f>"    "&amp;"事业单位医疗"</f>
        <v>    事业单位医疗</v>
      </c>
      <c r="C24" s="202">
        <v>141069.6</v>
      </c>
      <c r="D24" s="202">
        <v>141069.6</v>
      </c>
      <c r="E24" s="202">
        <v>141069.6</v>
      </c>
      <c r="F24" s="202"/>
      <c r="G24" s="202"/>
      <c r="H24" s="202"/>
      <c r="I24" s="202"/>
      <c r="J24" s="202"/>
      <c r="K24" s="202"/>
      <c r="L24" s="202"/>
      <c r="M24" s="202"/>
      <c r="N24" s="202"/>
      <c r="O24" s="202"/>
    </row>
    <row r="25" s="1" customFormat="1" ht="22.5" customHeight="1" spans="1:15">
      <c r="A25" s="259" t="s">
        <v>107</v>
      </c>
      <c r="B25" s="259" t="str">
        <f>"    "&amp;"公务员医疗补助"</f>
        <v>    公务员医疗补助</v>
      </c>
      <c r="C25" s="202">
        <v>323837.28</v>
      </c>
      <c r="D25" s="202">
        <v>323837.28</v>
      </c>
      <c r="E25" s="202">
        <v>323837.28</v>
      </c>
      <c r="F25" s="202"/>
      <c r="G25" s="202"/>
      <c r="H25" s="202"/>
      <c r="I25" s="202"/>
      <c r="J25" s="202"/>
      <c r="K25" s="202"/>
      <c r="L25" s="202"/>
      <c r="M25" s="202"/>
      <c r="N25" s="202"/>
      <c r="O25" s="202"/>
    </row>
    <row r="26" s="1" customFormat="1" ht="22.5" customHeight="1" spans="1:15">
      <c r="A26" s="259" t="s">
        <v>108</v>
      </c>
      <c r="B26" s="259" t="str">
        <f>"    "&amp;"其他行政事业单位医疗支出"</f>
        <v>    其他行政事业单位医疗支出</v>
      </c>
      <c r="C26" s="202">
        <v>23887.71</v>
      </c>
      <c r="D26" s="202">
        <v>23887.71</v>
      </c>
      <c r="E26" s="202">
        <v>23887.71</v>
      </c>
      <c r="F26" s="202"/>
      <c r="G26" s="202"/>
      <c r="H26" s="202"/>
      <c r="I26" s="202"/>
      <c r="J26" s="202"/>
      <c r="K26" s="202"/>
      <c r="L26" s="202"/>
      <c r="M26" s="202"/>
      <c r="N26" s="202"/>
      <c r="O26" s="202"/>
    </row>
    <row r="27" s="1" customFormat="1" ht="22.5" customHeight="1" spans="1:15">
      <c r="A27" s="259" t="s">
        <v>109</v>
      </c>
      <c r="B27" s="259" t="s">
        <v>110</v>
      </c>
      <c r="C27" s="202">
        <v>689262.72</v>
      </c>
      <c r="D27" s="202">
        <v>689262.72</v>
      </c>
      <c r="E27" s="202">
        <v>689262.72</v>
      </c>
      <c r="F27" s="202"/>
      <c r="G27" s="202"/>
      <c r="H27" s="202"/>
      <c r="I27" s="202"/>
      <c r="J27" s="202"/>
      <c r="K27" s="202"/>
      <c r="L27" s="202"/>
      <c r="M27" s="202"/>
      <c r="N27" s="202"/>
      <c r="O27" s="202"/>
    </row>
    <row r="28" s="1" customFormat="1" ht="22.5" customHeight="1" spans="1:15">
      <c r="A28" s="259" t="s">
        <v>111</v>
      </c>
      <c r="B28" s="259" t="str">
        <f>"  "&amp;"住房改革支出"</f>
        <v>  住房改革支出</v>
      </c>
      <c r="C28" s="202">
        <v>689262.72</v>
      </c>
      <c r="D28" s="202">
        <v>689262.72</v>
      </c>
      <c r="E28" s="202">
        <v>689262.72</v>
      </c>
      <c r="F28" s="202"/>
      <c r="G28" s="202"/>
      <c r="H28" s="202"/>
      <c r="I28" s="202"/>
      <c r="J28" s="202"/>
      <c r="K28" s="202"/>
      <c r="L28" s="202"/>
      <c r="M28" s="202"/>
      <c r="N28" s="202"/>
      <c r="O28" s="202"/>
    </row>
    <row r="29" s="1" customFormat="1" ht="22.5" customHeight="1" spans="1:15">
      <c r="A29" s="259" t="s">
        <v>112</v>
      </c>
      <c r="B29" s="259" t="str">
        <f>"    "&amp;"住房公积金"</f>
        <v>    住房公积金</v>
      </c>
      <c r="C29" s="202">
        <v>689262.72</v>
      </c>
      <c r="D29" s="202">
        <v>689262.72</v>
      </c>
      <c r="E29" s="202">
        <v>689262.72</v>
      </c>
      <c r="F29" s="202"/>
      <c r="G29" s="202"/>
      <c r="H29" s="202"/>
      <c r="I29" s="202"/>
      <c r="J29" s="202"/>
      <c r="K29" s="202"/>
      <c r="L29" s="202"/>
      <c r="M29" s="202"/>
      <c r="N29" s="202"/>
      <c r="O29" s="202"/>
    </row>
    <row r="30" s="1" customFormat="1" ht="22.5" customHeight="1" spans="1:15">
      <c r="A30" s="198" t="s">
        <v>113</v>
      </c>
      <c r="B30" s="270" t="s">
        <v>113</v>
      </c>
      <c r="C30" s="152">
        <v>10367317.88</v>
      </c>
      <c r="D30" s="202">
        <v>9467317.88</v>
      </c>
      <c r="E30" s="152">
        <v>8937317.88</v>
      </c>
      <c r="F30" s="152">
        <v>530000</v>
      </c>
      <c r="G30" s="152"/>
      <c r="H30" s="202"/>
      <c r="I30" s="152"/>
      <c r="J30" s="202">
        <v>900000</v>
      </c>
      <c r="K30" s="152"/>
      <c r="L30" s="152"/>
      <c r="M30" s="152"/>
      <c r="N30" s="152"/>
      <c r="O30" s="152">
        <v>900000</v>
      </c>
    </row>
  </sheetData>
  <mergeCells count="11">
    <mergeCell ref="A2:O2"/>
    <mergeCell ref="A3:L3"/>
    <mergeCell ref="D4:F4"/>
    <mergeCell ref="J4:O4"/>
    <mergeCell ref="A30:B30"/>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selection activeCell="B5" sqref="B5:B6"/>
    </sheetView>
  </sheetViews>
  <sheetFormatPr defaultColWidth="10.7083333333333" defaultRowHeight="14.25" customHeight="1" outlineLevelCol="3"/>
  <cols>
    <col min="1" max="1" width="45.85" style="1" customWidth="1"/>
    <col min="2" max="2" width="36" style="1" customWidth="1"/>
    <col min="3" max="3" width="41.85" style="1" customWidth="1"/>
    <col min="4" max="4" width="34.85" style="1" customWidth="1"/>
    <col min="5" max="16384" width="10.7083333333333" style="1"/>
  </cols>
  <sheetData>
    <row r="1" s="1" customFormat="1" ht="19.5" customHeight="1" spans="1:4">
      <c r="D1" s="126" t="s">
        <v>114</v>
      </c>
    </row>
    <row r="2" s="1" customFormat="1" ht="36" customHeight="1" spans="1:4">
      <c r="A2" s="5" t="s">
        <v>115</v>
      </c>
      <c r="B2" s="250"/>
      <c r="C2" s="250"/>
      <c r="D2" s="250"/>
    </row>
    <row r="3" s="1" customFormat="1" ht="24" customHeight="1" spans="1:4">
      <c r="A3" s="7" t="str">
        <f>"单位名称："&amp;"迪庆藏族自治州民政局"</f>
        <v>单位名称：迪庆藏族自治州民政局</v>
      </c>
      <c r="B3" s="251"/>
      <c r="C3" s="251"/>
      <c r="D3" s="131" t="s">
        <v>2</v>
      </c>
    </row>
    <row r="4" s="1" customFormat="1" ht="19.5" customHeight="1" spans="1:4">
      <c r="A4" s="13" t="s">
        <v>3</v>
      </c>
      <c r="B4" s="15"/>
      <c r="C4" s="13" t="s">
        <v>4</v>
      </c>
      <c r="D4" s="15"/>
    </row>
    <row r="5" s="1" customFormat="1" ht="21.75" customHeight="1" spans="1:4">
      <c r="A5" s="188" t="s">
        <v>5</v>
      </c>
      <c r="B5" s="162" t="s">
        <v>6</v>
      </c>
      <c r="C5" s="188" t="s">
        <v>116</v>
      </c>
      <c r="D5" s="162" t="s">
        <v>6</v>
      </c>
    </row>
    <row r="6" s="1" customFormat="1" ht="17.25" customHeight="1" spans="1:4">
      <c r="A6" s="145"/>
      <c r="B6" s="19"/>
      <c r="C6" s="145"/>
      <c r="D6" s="19"/>
    </row>
    <row r="7" s="1" customFormat="1" ht="22.5" customHeight="1" spans="1:4">
      <c r="A7" s="252" t="s">
        <v>117</v>
      </c>
      <c r="B7" s="253">
        <v>9467317.88</v>
      </c>
      <c r="C7" s="254" t="s">
        <v>118</v>
      </c>
      <c r="D7" s="152">
        <v>9467317.88</v>
      </c>
    </row>
    <row r="8" s="1" customFormat="1" ht="22.5" customHeight="1" spans="1:4">
      <c r="A8" s="255" t="s">
        <v>119</v>
      </c>
      <c r="B8" s="253">
        <v>9467317.88</v>
      </c>
      <c r="C8" s="256" t="s">
        <v>120</v>
      </c>
      <c r="D8" s="152"/>
    </row>
    <row r="9" s="1" customFormat="1" ht="22.5" customHeight="1" spans="1:4">
      <c r="A9" s="255" t="s">
        <v>121</v>
      </c>
      <c r="B9" s="257"/>
      <c r="C9" s="256" t="s">
        <v>122</v>
      </c>
      <c r="D9" s="152"/>
    </row>
    <row r="10" s="1" customFormat="1" ht="22.5" customHeight="1" spans="1:4">
      <c r="A10" s="255" t="s">
        <v>123</v>
      </c>
      <c r="B10" s="257"/>
      <c r="C10" s="256" t="s">
        <v>124</v>
      </c>
      <c r="D10" s="152"/>
    </row>
    <row r="11" s="1" customFormat="1" ht="22.5" customHeight="1" spans="1:4">
      <c r="A11" s="258" t="s">
        <v>125</v>
      </c>
      <c r="B11" s="197"/>
      <c r="C11" s="256" t="s">
        <v>126</v>
      </c>
      <c r="D11" s="152"/>
    </row>
    <row r="12" s="1" customFormat="1" ht="22.5" customHeight="1" spans="1:4">
      <c r="A12" s="255" t="s">
        <v>119</v>
      </c>
      <c r="B12" s="197"/>
      <c r="C12" s="256" t="s">
        <v>127</v>
      </c>
      <c r="D12" s="152"/>
    </row>
    <row r="13" s="1" customFormat="1" ht="22.5" customHeight="1" spans="1:4">
      <c r="A13" s="255" t="s">
        <v>121</v>
      </c>
      <c r="B13" s="197"/>
      <c r="C13" s="256" t="s">
        <v>128</v>
      </c>
      <c r="D13" s="152"/>
    </row>
    <row r="14" s="1" customFormat="1" ht="22.5" customHeight="1" spans="1:4">
      <c r="A14" s="255" t="s">
        <v>123</v>
      </c>
      <c r="B14" s="197"/>
      <c r="C14" s="256" t="s">
        <v>129</v>
      </c>
      <c r="D14" s="152"/>
    </row>
    <row r="15" s="1" customFormat="1" ht="22.5" customHeight="1" spans="1:4">
      <c r="A15" s="255"/>
      <c r="B15" s="255"/>
      <c r="C15" s="256" t="s">
        <v>130</v>
      </c>
      <c r="D15" s="152">
        <v>8030465.57</v>
      </c>
    </row>
    <row r="16" s="1" customFormat="1" ht="22.5" customHeight="1" spans="1:4">
      <c r="A16" s="255"/>
      <c r="B16" s="259"/>
      <c r="C16" s="256" t="s">
        <v>131</v>
      </c>
      <c r="D16" s="152">
        <v>747589.59</v>
      </c>
    </row>
    <row r="17" s="1" customFormat="1" ht="22.5" customHeight="1" spans="1:4">
      <c r="A17" s="260"/>
      <c r="B17" s="252"/>
      <c r="C17" s="256" t="s">
        <v>132</v>
      </c>
      <c r="D17" s="152"/>
    </row>
    <row r="18" s="1" customFormat="1" ht="22.5" customHeight="1" spans="1:4">
      <c r="A18" s="260"/>
      <c r="B18" s="252"/>
      <c r="C18" s="256" t="s">
        <v>133</v>
      </c>
      <c r="D18" s="152"/>
    </row>
    <row r="19" s="1" customFormat="1" ht="22.5" customHeight="1" spans="1:4">
      <c r="A19" s="185"/>
      <c r="B19" s="185"/>
      <c r="C19" s="256" t="s">
        <v>134</v>
      </c>
      <c r="D19" s="152"/>
    </row>
    <row r="20" s="1" customFormat="1" ht="22.5" customHeight="1" spans="1:4">
      <c r="A20" s="185"/>
      <c r="B20" s="185"/>
      <c r="C20" s="256" t="s">
        <v>135</v>
      </c>
      <c r="D20" s="152"/>
    </row>
    <row r="21" s="1" customFormat="1" ht="22.5" customHeight="1" spans="1:4">
      <c r="A21" s="185"/>
      <c r="B21" s="185"/>
      <c r="C21" s="256" t="s">
        <v>136</v>
      </c>
      <c r="D21" s="152"/>
    </row>
    <row r="22" s="1" customFormat="1" ht="22.5" customHeight="1" spans="1:4">
      <c r="A22" s="185"/>
      <c r="B22" s="185"/>
      <c r="C22" s="256" t="s">
        <v>137</v>
      </c>
      <c r="D22" s="152"/>
    </row>
    <row r="23" s="1" customFormat="1" ht="22.5" customHeight="1" spans="1:4">
      <c r="A23" s="185"/>
      <c r="B23" s="185"/>
      <c r="C23" s="256" t="s">
        <v>138</v>
      </c>
      <c r="D23" s="152"/>
    </row>
    <row r="24" s="1" customFormat="1" ht="22.5" customHeight="1" spans="1:4">
      <c r="A24" s="185"/>
      <c r="B24" s="185"/>
      <c r="C24" s="256" t="s">
        <v>139</v>
      </c>
      <c r="D24" s="152"/>
    </row>
    <row r="25" s="1" customFormat="1" ht="22.5" customHeight="1" spans="1:4">
      <c r="A25" s="185"/>
      <c r="B25" s="185"/>
      <c r="C25" s="256" t="s">
        <v>140</v>
      </c>
      <c r="D25" s="152"/>
    </row>
    <row r="26" s="1" customFormat="1" ht="22.5" customHeight="1" spans="1:4">
      <c r="A26" s="185"/>
      <c r="B26" s="185"/>
      <c r="C26" s="256" t="s">
        <v>141</v>
      </c>
      <c r="D26" s="152">
        <v>689262.72</v>
      </c>
    </row>
    <row r="27" s="1" customFormat="1" ht="22.5" customHeight="1" spans="1:4">
      <c r="A27" s="185"/>
      <c r="B27" s="185"/>
      <c r="C27" s="256" t="s">
        <v>142</v>
      </c>
      <c r="D27" s="152"/>
    </row>
    <row r="28" s="1" customFormat="1" ht="22.5" customHeight="1" spans="1:4">
      <c r="A28" s="185"/>
      <c r="B28" s="185"/>
      <c r="C28" s="256" t="s">
        <v>143</v>
      </c>
      <c r="D28" s="152"/>
    </row>
    <row r="29" s="1" customFormat="1" ht="22.5" customHeight="1" spans="1:4">
      <c r="A29" s="185"/>
      <c r="B29" s="185"/>
      <c r="C29" s="256" t="s">
        <v>144</v>
      </c>
      <c r="D29" s="152"/>
    </row>
    <row r="30" s="1" customFormat="1" ht="22.5" customHeight="1" spans="1:4">
      <c r="A30" s="185"/>
      <c r="B30" s="185"/>
      <c r="C30" s="256" t="s">
        <v>145</v>
      </c>
      <c r="D30" s="152"/>
    </row>
    <row r="31" s="1" customFormat="1" ht="22.5" customHeight="1" spans="1:4">
      <c r="A31" s="261"/>
      <c r="B31" s="252"/>
      <c r="C31" s="256" t="s">
        <v>146</v>
      </c>
      <c r="D31" s="152"/>
    </row>
    <row r="32" s="1" customFormat="1" ht="22.5" customHeight="1" spans="1:4">
      <c r="A32" s="261"/>
      <c r="B32" s="252"/>
      <c r="C32" s="256" t="s">
        <v>147</v>
      </c>
      <c r="D32" s="152"/>
    </row>
    <row r="33" s="1" customFormat="1" ht="22.5" customHeight="1" spans="1:4">
      <c r="A33" s="261"/>
      <c r="B33" s="252"/>
      <c r="C33" s="256" t="s">
        <v>148</v>
      </c>
      <c r="D33" s="152"/>
    </row>
    <row r="34" s="1" customFormat="1" ht="22.5" customHeight="1" spans="1:4">
      <c r="A34" s="261"/>
      <c r="B34" s="252"/>
      <c r="C34" s="256" t="s">
        <v>149</v>
      </c>
      <c r="D34" s="152"/>
    </row>
    <row r="35" s="1" customFormat="1" ht="22.5" customHeight="1" spans="1:4">
      <c r="A35" s="261"/>
      <c r="B35" s="252"/>
      <c r="C35" s="260" t="s">
        <v>150</v>
      </c>
      <c r="D35" s="252"/>
    </row>
    <row r="36" s="1" customFormat="1" ht="22.5" customHeight="1" spans="1:4">
      <c r="A36" s="262" t="s">
        <v>151</v>
      </c>
      <c r="B36" s="263">
        <v>9467317.88</v>
      </c>
      <c r="C36" s="261" t="s">
        <v>53</v>
      </c>
      <c r="D36" s="263">
        <v>9467317.88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10" sqref="A10"/>
    </sheetView>
  </sheetViews>
  <sheetFormatPr defaultColWidth="10.7083333333333" defaultRowHeight="14.25" customHeight="1" outlineLevelCol="6"/>
  <cols>
    <col min="1" max="1" width="23.575" style="1" customWidth="1"/>
    <col min="2" max="2" width="51.2833333333333" style="1" customWidth="1"/>
    <col min="3" max="3" width="28.2833333333333" style="1" customWidth="1"/>
    <col min="4" max="4" width="23.85" style="1" customWidth="1"/>
    <col min="5" max="7" width="28.2833333333333" style="1" customWidth="1"/>
    <col min="8" max="16384" width="10.7083333333333" style="1"/>
  </cols>
  <sheetData>
    <row r="1" s="1" customFormat="1" customHeight="1" spans="1:7">
      <c r="D1" s="187"/>
      <c r="F1" s="237"/>
      <c r="G1" s="126" t="s">
        <v>152</v>
      </c>
    </row>
    <row r="2" s="1" customFormat="1" ht="39" customHeight="1" spans="1:7">
      <c r="A2" s="5" t="s">
        <v>153</v>
      </c>
      <c r="B2" s="161"/>
      <c r="C2" s="161"/>
      <c r="D2" s="161"/>
      <c r="E2" s="161"/>
      <c r="F2" s="161"/>
      <c r="G2" s="161"/>
    </row>
    <row r="3" s="1" customFormat="1" ht="18" customHeight="1" spans="1:7">
      <c r="A3" s="7" t="str">
        <f>"单位名称："&amp;"迪庆藏族自治州民政局"</f>
        <v>单位名称：迪庆藏族自治州民政局</v>
      </c>
      <c r="B3" s="238"/>
      <c r="C3" s="224"/>
      <c r="D3" s="224"/>
      <c r="E3" s="224"/>
      <c r="F3" s="157"/>
      <c r="G3" s="131" t="s">
        <v>2</v>
      </c>
    </row>
    <row r="4" s="1" customFormat="1" ht="20.25" customHeight="1" spans="1:7">
      <c r="A4" s="239" t="s">
        <v>154</v>
      </c>
      <c r="B4" s="240"/>
      <c r="C4" s="162" t="s">
        <v>58</v>
      </c>
      <c r="D4" s="209" t="s">
        <v>78</v>
      </c>
      <c r="E4" s="14"/>
      <c r="F4" s="15"/>
      <c r="G4" s="191" t="s">
        <v>79</v>
      </c>
    </row>
    <row r="5" s="1" customFormat="1" ht="20.25" customHeight="1" spans="1:7">
      <c r="A5" s="241" t="s">
        <v>76</v>
      </c>
      <c r="B5" s="241" t="s">
        <v>77</v>
      </c>
      <c r="C5" s="145"/>
      <c r="D5" s="242" t="s">
        <v>60</v>
      </c>
      <c r="E5" s="242" t="s">
        <v>155</v>
      </c>
      <c r="F5" s="242" t="s">
        <v>156</v>
      </c>
      <c r="G5" s="146"/>
    </row>
    <row r="6" s="1" customFormat="1" ht="19.5" customHeight="1" spans="1:7">
      <c r="A6" s="241" t="s">
        <v>157</v>
      </c>
      <c r="B6" s="241" t="s">
        <v>158</v>
      </c>
      <c r="C6" s="241" t="s">
        <v>159</v>
      </c>
      <c r="D6" s="242">
        <v>4</v>
      </c>
      <c r="E6" s="243" t="s">
        <v>160</v>
      </c>
      <c r="F6" s="243" t="s">
        <v>161</v>
      </c>
      <c r="G6" s="241" t="s">
        <v>162</v>
      </c>
    </row>
    <row r="7" s="1" customFormat="1" ht="22.5" customHeight="1" spans="1:7">
      <c r="A7" s="182" t="s">
        <v>87</v>
      </c>
      <c r="B7" s="182" t="s">
        <v>88</v>
      </c>
      <c r="C7" s="244">
        <v>8030465.57</v>
      </c>
      <c r="D7" s="244">
        <v>7500465.57</v>
      </c>
      <c r="E7" s="244">
        <v>6878677.01</v>
      </c>
      <c r="F7" s="244">
        <v>621788.56</v>
      </c>
      <c r="G7" s="244">
        <v>530000</v>
      </c>
    </row>
    <row r="8" s="1" customFormat="1" ht="22.5" customHeight="1" spans="1:7">
      <c r="A8" s="245" t="s">
        <v>89</v>
      </c>
      <c r="B8" s="245" t="s">
        <v>163</v>
      </c>
      <c r="C8" s="244">
        <v>6915100.61</v>
      </c>
      <c r="D8" s="244">
        <v>6585100.61</v>
      </c>
      <c r="E8" s="244">
        <v>5980112.05</v>
      </c>
      <c r="F8" s="244">
        <v>604988.56</v>
      </c>
      <c r="G8" s="244">
        <v>330000</v>
      </c>
    </row>
    <row r="9" s="1" customFormat="1" ht="22.5" customHeight="1" spans="1:7">
      <c r="A9" s="246" t="s">
        <v>90</v>
      </c>
      <c r="B9" s="246" t="s">
        <v>164</v>
      </c>
      <c r="C9" s="244">
        <v>6585100.61</v>
      </c>
      <c r="D9" s="244">
        <v>6585100.61</v>
      </c>
      <c r="E9" s="244">
        <v>5980112.05</v>
      </c>
      <c r="F9" s="244">
        <v>604988.56</v>
      </c>
      <c r="G9" s="244"/>
    </row>
    <row r="10" s="1" customFormat="1" ht="22.5" customHeight="1" spans="1:7">
      <c r="A10" s="246">
        <v>2080207</v>
      </c>
      <c r="B10" s="246" t="s">
        <v>165</v>
      </c>
      <c r="C10" s="244">
        <v>30000</v>
      </c>
      <c r="D10" s="244"/>
      <c r="E10" s="244"/>
      <c r="F10" s="244"/>
      <c r="G10" s="244">
        <v>30000</v>
      </c>
    </row>
    <row r="11" s="1" customFormat="1" ht="22.5" customHeight="1" spans="1:7">
      <c r="A11" s="246" t="s">
        <v>92</v>
      </c>
      <c r="B11" s="246" t="s">
        <v>166</v>
      </c>
      <c r="C11" s="244">
        <v>300000</v>
      </c>
      <c r="D11" s="244"/>
      <c r="E11" s="244"/>
      <c r="F11" s="244"/>
      <c r="G11" s="244">
        <v>300000</v>
      </c>
    </row>
    <row r="12" s="1" customFormat="1" ht="22.5" customHeight="1" spans="1:7">
      <c r="A12" s="245" t="s">
        <v>93</v>
      </c>
      <c r="B12" s="245" t="s">
        <v>167</v>
      </c>
      <c r="C12" s="244">
        <v>890056.96</v>
      </c>
      <c r="D12" s="244">
        <v>890056.96</v>
      </c>
      <c r="E12" s="244">
        <v>873256.96</v>
      </c>
      <c r="F12" s="244">
        <v>16800</v>
      </c>
      <c r="G12" s="244"/>
    </row>
    <row r="13" s="1" customFormat="1" ht="22.5" customHeight="1" spans="1:7">
      <c r="A13" s="246" t="s">
        <v>94</v>
      </c>
      <c r="B13" s="246" t="s">
        <v>168</v>
      </c>
      <c r="C13" s="244">
        <v>873256.96</v>
      </c>
      <c r="D13" s="244">
        <v>873256.96</v>
      </c>
      <c r="E13" s="244">
        <v>873256.96</v>
      </c>
      <c r="F13" s="244"/>
      <c r="G13" s="244"/>
    </row>
    <row r="14" s="1" customFormat="1" ht="22.5" customHeight="1" spans="1:7">
      <c r="A14" s="246" t="s">
        <v>96</v>
      </c>
      <c r="B14" s="246" t="s">
        <v>169</v>
      </c>
      <c r="C14" s="244">
        <v>16800</v>
      </c>
      <c r="D14" s="244">
        <v>16800</v>
      </c>
      <c r="E14" s="244"/>
      <c r="F14" s="244">
        <v>16800</v>
      </c>
      <c r="G14" s="244"/>
    </row>
    <row r="15" s="1" customFormat="1" ht="22.5" customHeight="1" spans="1:7">
      <c r="A15" s="245" t="s">
        <v>97</v>
      </c>
      <c r="B15" s="245" t="s">
        <v>170</v>
      </c>
      <c r="C15" s="244">
        <v>25308</v>
      </c>
      <c r="D15" s="244">
        <v>25308</v>
      </c>
      <c r="E15" s="244">
        <v>25308</v>
      </c>
      <c r="F15" s="244"/>
      <c r="G15" s="244"/>
    </row>
    <row r="16" s="1" customFormat="1" ht="22.5" customHeight="1" spans="1:7">
      <c r="A16" s="246" t="s">
        <v>98</v>
      </c>
      <c r="B16" s="246" t="s">
        <v>171</v>
      </c>
      <c r="C16" s="244">
        <v>25308</v>
      </c>
      <c r="D16" s="244">
        <v>25308</v>
      </c>
      <c r="E16" s="244">
        <v>25308</v>
      </c>
      <c r="F16" s="244"/>
      <c r="G16" s="244"/>
    </row>
    <row r="17" s="1" customFormat="1" ht="22.5" customHeight="1" spans="1:7">
      <c r="A17" s="245" t="s">
        <v>99</v>
      </c>
      <c r="B17" s="245" t="s">
        <v>172</v>
      </c>
      <c r="C17" s="244">
        <v>200000</v>
      </c>
      <c r="D17" s="244"/>
      <c r="E17" s="244"/>
      <c r="F17" s="244"/>
      <c r="G17" s="244">
        <v>200000</v>
      </c>
    </row>
    <row r="18" s="1" customFormat="1" ht="22.5" customHeight="1" spans="1:7">
      <c r="A18" s="246" t="s">
        <v>100</v>
      </c>
      <c r="B18" s="246" t="s">
        <v>173</v>
      </c>
      <c r="C18" s="244">
        <v>200000</v>
      </c>
      <c r="D18" s="244"/>
      <c r="E18" s="244"/>
      <c r="F18" s="244"/>
      <c r="G18" s="244">
        <v>200000</v>
      </c>
    </row>
    <row r="19" s="1" customFormat="1" ht="22.5" customHeight="1" spans="1:7">
      <c r="A19" s="182" t="s">
        <v>102</v>
      </c>
      <c r="B19" s="182" t="s">
        <v>103</v>
      </c>
      <c r="C19" s="244">
        <v>747589.59</v>
      </c>
      <c r="D19" s="244">
        <v>747589.59</v>
      </c>
      <c r="E19" s="244">
        <v>747589.59</v>
      </c>
      <c r="F19" s="244"/>
      <c r="G19" s="244"/>
    </row>
    <row r="20" s="1" customFormat="1" ht="22.5" customHeight="1" spans="1:7">
      <c r="A20" s="245" t="s">
        <v>104</v>
      </c>
      <c r="B20" s="245" t="s">
        <v>174</v>
      </c>
      <c r="C20" s="244">
        <v>747589.59</v>
      </c>
      <c r="D20" s="244">
        <v>747589.59</v>
      </c>
      <c r="E20" s="244">
        <v>747589.59</v>
      </c>
      <c r="F20" s="244"/>
      <c r="G20" s="244"/>
    </row>
    <row r="21" s="1" customFormat="1" ht="22.5" customHeight="1" spans="1:7">
      <c r="A21" s="246" t="s">
        <v>105</v>
      </c>
      <c r="B21" s="246" t="s">
        <v>175</v>
      </c>
      <c r="C21" s="244">
        <v>258795</v>
      </c>
      <c r="D21" s="244">
        <v>258795</v>
      </c>
      <c r="E21" s="244">
        <v>258795</v>
      </c>
      <c r="F21" s="244"/>
      <c r="G21" s="244"/>
    </row>
    <row r="22" s="1" customFormat="1" ht="22.5" customHeight="1" spans="1:7">
      <c r="A22" s="246" t="s">
        <v>106</v>
      </c>
      <c r="B22" s="246" t="s">
        <v>176</v>
      </c>
      <c r="C22" s="244">
        <v>141069.6</v>
      </c>
      <c r="D22" s="244">
        <v>141069.6</v>
      </c>
      <c r="E22" s="244">
        <v>141069.6</v>
      </c>
      <c r="F22" s="244"/>
      <c r="G22" s="244"/>
    </row>
    <row r="23" s="1" customFormat="1" ht="22.5" customHeight="1" spans="1:7">
      <c r="A23" s="246" t="s">
        <v>107</v>
      </c>
      <c r="B23" s="246" t="s">
        <v>177</v>
      </c>
      <c r="C23" s="244">
        <v>323837.28</v>
      </c>
      <c r="D23" s="244">
        <v>323837.28</v>
      </c>
      <c r="E23" s="244">
        <v>323837.28</v>
      </c>
      <c r="F23" s="244"/>
      <c r="G23" s="244"/>
    </row>
    <row r="24" s="1" customFormat="1" ht="22.5" customHeight="1" spans="1:7">
      <c r="A24" s="246" t="s">
        <v>108</v>
      </c>
      <c r="B24" s="246" t="s">
        <v>178</v>
      </c>
      <c r="C24" s="244">
        <v>23887.71</v>
      </c>
      <c r="D24" s="244">
        <v>23887.71</v>
      </c>
      <c r="E24" s="244">
        <v>23887.71</v>
      </c>
      <c r="F24" s="244"/>
      <c r="G24" s="244"/>
    </row>
    <row r="25" s="1" customFormat="1" ht="22.5" customHeight="1" spans="1:7">
      <c r="A25" s="182" t="s">
        <v>109</v>
      </c>
      <c r="B25" s="182" t="s">
        <v>110</v>
      </c>
      <c r="C25" s="244">
        <v>689262.72</v>
      </c>
      <c r="D25" s="244">
        <v>689262.72</v>
      </c>
      <c r="E25" s="244">
        <v>689262.72</v>
      </c>
      <c r="F25" s="244"/>
      <c r="G25" s="244"/>
    </row>
    <row r="26" s="1" customFormat="1" ht="22.5" customHeight="1" spans="1:7">
      <c r="A26" s="245" t="s">
        <v>111</v>
      </c>
      <c r="B26" s="245" t="s">
        <v>179</v>
      </c>
      <c r="C26" s="244">
        <v>689262.72</v>
      </c>
      <c r="D26" s="244">
        <v>689262.72</v>
      </c>
      <c r="E26" s="244">
        <v>689262.72</v>
      </c>
      <c r="F26" s="244"/>
      <c r="G26" s="244"/>
    </row>
    <row r="27" s="1" customFormat="1" ht="22.5" customHeight="1" spans="1:7">
      <c r="A27" s="246" t="s">
        <v>112</v>
      </c>
      <c r="B27" s="246" t="s">
        <v>180</v>
      </c>
      <c r="C27" s="244">
        <v>689262.72</v>
      </c>
      <c r="D27" s="244">
        <v>689262.72</v>
      </c>
      <c r="E27" s="244">
        <v>689262.72</v>
      </c>
      <c r="F27" s="244"/>
      <c r="G27" s="244"/>
    </row>
    <row r="28" s="1" customFormat="1" ht="22.5" customHeight="1" spans="1:7">
      <c r="A28" s="247" t="s">
        <v>113</v>
      </c>
      <c r="B28" s="248" t="s">
        <v>113</v>
      </c>
      <c r="C28" s="249">
        <v>9467317.88</v>
      </c>
      <c r="D28" s="244">
        <v>8937317.88</v>
      </c>
      <c r="E28" s="249">
        <v>8315529.32</v>
      </c>
      <c r="F28" s="249">
        <v>621788.56</v>
      </c>
      <c r="G28" s="249">
        <v>530000</v>
      </c>
    </row>
  </sheetData>
  <mergeCells count="7">
    <mergeCell ref="A2:G2"/>
    <mergeCell ref="A3:E3"/>
    <mergeCell ref="A4:B4"/>
    <mergeCell ref="D4:F4"/>
    <mergeCell ref="A28:B28"/>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1" sqref="C11"/>
    </sheetView>
  </sheetViews>
  <sheetFormatPr defaultColWidth="10.7083333333333" defaultRowHeight="14.25" customHeight="1" outlineLevelRow="6" outlineLevelCol="5"/>
  <cols>
    <col min="1" max="2" width="32" style="1" customWidth="1"/>
    <col min="3" max="6" width="30.1416666666667" style="1" customWidth="1"/>
    <col min="7" max="16384" width="10.7083333333333" style="1"/>
  </cols>
  <sheetData>
    <row r="1" s="1" customFormat="1" customHeight="1" spans="1:6">
      <c r="A1" s="218"/>
      <c r="B1" s="218"/>
      <c r="C1" s="219"/>
      <c r="D1" s="220"/>
      <c r="F1" s="221" t="s">
        <v>181</v>
      </c>
    </row>
    <row r="2" s="1" customFormat="1" ht="36.75" customHeight="1" spans="1:6">
      <c r="A2" s="222" t="s">
        <v>182</v>
      </c>
      <c r="B2" s="223"/>
      <c r="C2" s="223"/>
      <c r="D2" s="223"/>
      <c r="E2" s="223"/>
      <c r="F2" s="223"/>
    </row>
    <row r="3" s="1" customFormat="1" ht="18.75" customHeight="1" spans="1:6">
      <c r="A3" s="7" t="str">
        <f>"单位名称："&amp;"迪庆藏族自治州民政局"</f>
        <v>单位名称：迪庆藏族自治州民政局</v>
      </c>
      <c r="B3" s="218"/>
      <c r="C3" s="219"/>
      <c r="D3" s="224"/>
      <c r="F3" s="221" t="s">
        <v>183</v>
      </c>
    </row>
    <row r="4" s="1" customFormat="1" ht="19.5" customHeight="1" spans="1:6">
      <c r="A4" s="225" t="s">
        <v>184</v>
      </c>
      <c r="B4" s="226" t="s">
        <v>185</v>
      </c>
      <c r="C4" s="227" t="s">
        <v>186</v>
      </c>
      <c r="D4" s="228"/>
      <c r="E4" s="229"/>
      <c r="F4" s="226" t="s">
        <v>187</v>
      </c>
    </row>
    <row r="5" s="1" customFormat="1" ht="19.5" customHeight="1" spans="1:6">
      <c r="A5" s="230"/>
      <c r="B5" s="231"/>
      <c r="C5" s="232" t="s">
        <v>60</v>
      </c>
      <c r="D5" s="232" t="s">
        <v>188</v>
      </c>
      <c r="E5" s="232" t="s">
        <v>189</v>
      </c>
      <c r="F5" s="231"/>
    </row>
    <row r="6" s="1" customFormat="1" ht="18.75" customHeight="1" spans="1:6">
      <c r="A6" s="233">
        <v>1</v>
      </c>
      <c r="B6" s="233">
        <v>2</v>
      </c>
      <c r="C6" s="234">
        <v>3</v>
      </c>
      <c r="D6" s="233">
        <v>4</v>
      </c>
      <c r="E6" s="233">
        <v>5</v>
      </c>
      <c r="F6" s="233">
        <v>6</v>
      </c>
    </row>
    <row r="7" s="1" customFormat="1" ht="22.5" customHeight="1" spans="1:6">
      <c r="A7" s="235">
        <v>53500</v>
      </c>
      <c r="B7" s="235"/>
      <c r="C7" s="236">
        <v>50000</v>
      </c>
      <c r="D7" s="235"/>
      <c r="E7" s="235">
        <v>50000</v>
      </c>
      <c r="F7" s="235">
        <v>3500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13" workbookViewId="0">
      <selection activeCell="A1" sqref="$A1:$XFD1048576"/>
    </sheetView>
  </sheetViews>
  <sheetFormatPr defaultColWidth="10.7083333333333" defaultRowHeight="14.25" customHeight="1"/>
  <cols>
    <col min="1" max="1" width="38.2833333333333" style="1" customWidth="1"/>
    <col min="2" max="2" width="29.7083333333333" style="1" customWidth="1"/>
    <col min="3" max="3" width="31" style="1" customWidth="1"/>
    <col min="4" max="4" width="11.85" style="1" customWidth="1"/>
    <col min="5" max="5" width="20.5666666666667" style="1" customWidth="1"/>
    <col min="6" max="6" width="12" style="1" customWidth="1"/>
    <col min="7" max="7" width="26.85" style="1" customWidth="1"/>
    <col min="8" max="21" width="23.1416666666667" style="1" customWidth="1"/>
    <col min="22" max="23" width="23.2833333333333" style="1" customWidth="1"/>
    <col min="24" max="16384" width="10.7083333333333" style="1"/>
  </cols>
  <sheetData>
    <row r="1" s="1" customFormat="1" ht="18.75" customHeight="1" spans="1:23">
      <c r="B1" s="203"/>
      <c r="D1" s="204"/>
      <c r="E1" s="204"/>
      <c r="F1" s="204"/>
      <c r="G1" s="204"/>
      <c r="H1" s="205"/>
      <c r="I1" s="205"/>
      <c r="J1" s="205"/>
      <c r="K1" s="205"/>
      <c r="L1" s="205"/>
      <c r="M1" s="205"/>
      <c r="N1" s="3"/>
      <c r="O1" s="3"/>
      <c r="P1" s="3"/>
      <c r="Q1" s="205"/>
      <c r="U1" s="203"/>
      <c r="W1" s="125" t="s">
        <v>190</v>
      </c>
    </row>
    <row r="2" s="1" customFormat="1" ht="39.75" customHeight="1" spans="1:23">
      <c r="A2" s="206" t="s">
        <v>191</v>
      </c>
      <c r="B2" s="128"/>
      <c r="C2" s="128"/>
      <c r="D2" s="128"/>
      <c r="E2" s="128"/>
      <c r="F2" s="128"/>
      <c r="G2" s="128"/>
      <c r="H2" s="128"/>
      <c r="I2" s="128"/>
      <c r="J2" s="128"/>
      <c r="K2" s="128"/>
      <c r="L2" s="128"/>
      <c r="M2" s="128"/>
      <c r="N2" s="6"/>
      <c r="O2" s="6"/>
      <c r="P2" s="6"/>
      <c r="Q2" s="128"/>
      <c r="R2" s="128"/>
      <c r="S2" s="128"/>
      <c r="T2" s="128"/>
      <c r="U2" s="128"/>
      <c r="V2" s="128"/>
      <c r="W2" s="128"/>
    </row>
    <row r="3" s="1" customFormat="1" ht="18.75" customHeight="1" spans="1:23">
      <c r="A3" s="7" t="str">
        <f>"单位名称："&amp;"迪庆藏族自治州民政局"</f>
        <v>单位名称：迪庆藏族自治州民政局</v>
      </c>
      <c r="B3" s="207"/>
      <c r="C3" s="207"/>
      <c r="D3" s="207"/>
      <c r="E3" s="207"/>
      <c r="F3" s="207"/>
      <c r="G3" s="207"/>
      <c r="H3" s="208"/>
      <c r="I3" s="208"/>
      <c r="J3" s="208"/>
      <c r="K3" s="208"/>
      <c r="L3" s="208"/>
      <c r="M3" s="208"/>
      <c r="N3" s="9"/>
      <c r="O3" s="9"/>
      <c r="P3" s="9"/>
      <c r="Q3" s="208"/>
      <c r="U3" s="203"/>
      <c r="W3" s="130" t="s">
        <v>183</v>
      </c>
    </row>
    <row r="4" s="1" customFormat="1" ht="18" customHeight="1" spans="1:23">
      <c r="A4" s="11" t="s">
        <v>192</v>
      </c>
      <c r="B4" s="11" t="s">
        <v>193</v>
      </c>
      <c r="C4" s="11" t="s">
        <v>194</v>
      </c>
      <c r="D4" s="11" t="s">
        <v>195</v>
      </c>
      <c r="E4" s="11" t="s">
        <v>196</v>
      </c>
      <c r="F4" s="11" t="s">
        <v>197</v>
      </c>
      <c r="G4" s="11" t="s">
        <v>198</v>
      </c>
      <c r="H4" s="209" t="s">
        <v>199</v>
      </c>
      <c r="I4" s="135" t="s">
        <v>199</v>
      </c>
      <c r="J4" s="135"/>
      <c r="K4" s="135"/>
      <c r="L4" s="135"/>
      <c r="M4" s="135"/>
      <c r="N4" s="14"/>
      <c r="O4" s="14"/>
      <c r="P4" s="14"/>
      <c r="Q4" s="134" t="s">
        <v>64</v>
      </c>
      <c r="R4" s="135" t="s">
        <v>81</v>
      </c>
      <c r="S4" s="135"/>
      <c r="T4" s="135"/>
      <c r="U4" s="135"/>
      <c r="V4" s="135"/>
      <c r="W4" s="210"/>
    </row>
    <row r="5" s="1" customFormat="1" ht="18" customHeight="1" spans="1:23">
      <c r="A5" s="16"/>
      <c r="B5" s="193"/>
      <c r="C5" s="16"/>
      <c r="D5" s="16"/>
      <c r="E5" s="16"/>
      <c r="F5" s="16"/>
      <c r="G5" s="16"/>
      <c r="H5" s="162" t="s">
        <v>58</v>
      </c>
      <c r="I5" s="209" t="s">
        <v>61</v>
      </c>
      <c r="J5" s="135"/>
      <c r="K5" s="135"/>
      <c r="L5" s="135"/>
      <c r="M5" s="210"/>
      <c r="N5" s="13" t="s">
        <v>200</v>
      </c>
      <c r="O5" s="14"/>
      <c r="P5" s="15"/>
      <c r="Q5" s="11" t="s">
        <v>64</v>
      </c>
      <c r="R5" s="209" t="s">
        <v>81</v>
      </c>
      <c r="S5" s="134" t="s">
        <v>67</v>
      </c>
      <c r="T5" s="135" t="s">
        <v>81</v>
      </c>
      <c r="U5" s="134" t="s">
        <v>69</v>
      </c>
      <c r="V5" s="134" t="s">
        <v>70</v>
      </c>
      <c r="W5" s="211" t="s">
        <v>71</v>
      </c>
    </row>
    <row r="6" s="1" customFormat="1" ht="18.75" customHeight="1" spans="1:23">
      <c r="A6" s="189"/>
      <c r="B6" s="189"/>
      <c r="C6" s="189"/>
      <c r="D6" s="189"/>
      <c r="E6" s="189"/>
      <c r="F6" s="189"/>
      <c r="G6" s="189"/>
      <c r="H6" s="189"/>
      <c r="I6" s="212" t="s">
        <v>201</v>
      </c>
      <c r="J6" s="11" t="s">
        <v>202</v>
      </c>
      <c r="K6" s="11" t="s">
        <v>203</v>
      </c>
      <c r="L6" s="11" t="s">
        <v>204</v>
      </c>
      <c r="M6" s="11" t="s">
        <v>205</v>
      </c>
      <c r="N6" s="11" t="s">
        <v>61</v>
      </c>
      <c r="O6" s="11" t="s">
        <v>62</v>
      </c>
      <c r="P6" s="11" t="s">
        <v>63</v>
      </c>
      <c r="Q6" s="189"/>
      <c r="R6" s="11" t="s">
        <v>60</v>
      </c>
      <c r="S6" s="11" t="s">
        <v>67</v>
      </c>
      <c r="T6" s="11" t="s">
        <v>206</v>
      </c>
      <c r="U6" s="11" t="s">
        <v>69</v>
      </c>
      <c r="V6" s="11" t="s">
        <v>70</v>
      </c>
      <c r="W6" s="11" t="s">
        <v>71</v>
      </c>
    </row>
    <row r="7" s="1" customFormat="1" ht="37.5" customHeight="1" spans="1:23">
      <c r="A7" s="165"/>
      <c r="B7" s="165"/>
      <c r="C7" s="165"/>
      <c r="D7" s="165"/>
      <c r="E7" s="165"/>
      <c r="F7" s="165"/>
      <c r="G7" s="165"/>
      <c r="H7" s="165"/>
      <c r="I7" s="144" t="s">
        <v>60</v>
      </c>
      <c r="J7" s="18" t="s">
        <v>207</v>
      </c>
      <c r="K7" s="18" t="s">
        <v>203</v>
      </c>
      <c r="L7" s="18" t="s">
        <v>204</v>
      </c>
      <c r="M7" s="18" t="s">
        <v>205</v>
      </c>
      <c r="N7" s="18" t="s">
        <v>203</v>
      </c>
      <c r="O7" s="18" t="s">
        <v>204</v>
      </c>
      <c r="P7" s="18" t="s">
        <v>205</v>
      </c>
      <c r="Q7" s="18" t="s">
        <v>64</v>
      </c>
      <c r="R7" s="18" t="s">
        <v>60</v>
      </c>
      <c r="S7" s="18" t="s">
        <v>67</v>
      </c>
      <c r="T7" s="18" t="s">
        <v>206</v>
      </c>
      <c r="U7" s="18" t="s">
        <v>69</v>
      </c>
      <c r="V7" s="18" t="s">
        <v>70</v>
      </c>
      <c r="W7" s="18" t="s">
        <v>71</v>
      </c>
    </row>
    <row r="8" s="1" customFormat="1" ht="19.5" customHeight="1" spans="1:23">
      <c r="A8" s="213">
        <v>1</v>
      </c>
      <c r="B8" s="213">
        <v>2</v>
      </c>
      <c r="C8" s="213">
        <v>3</v>
      </c>
      <c r="D8" s="213">
        <v>4</v>
      </c>
      <c r="E8" s="213">
        <v>5</v>
      </c>
      <c r="F8" s="213">
        <v>6</v>
      </c>
      <c r="G8" s="213">
        <v>7</v>
      </c>
      <c r="H8" s="213">
        <v>8</v>
      </c>
      <c r="I8" s="213">
        <v>9</v>
      </c>
      <c r="J8" s="213">
        <v>10</v>
      </c>
      <c r="K8" s="213">
        <v>11</v>
      </c>
      <c r="L8" s="213">
        <v>12</v>
      </c>
      <c r="M8" s="213">
        <v>13</v>
      </c>
      <c r="N8" s="213">
        <v>14</v>
      </c>
      <c r="O8" s="213">
        <v>15</v>
      </c>
      <c r="P8" s="213">
        <v>16</v>
      </c>
      <c r="Q8" s="213">
        <v>17</v>
      </c>
      <c r="R8" s="213">
        <v>18</v>
      </c>
      <c r="S8" s="213">
        <v>19</v>
      </c>
      <c r="T8" s="213">
        <v>20</v>
      </c>
      <c r="U8" s="213">
        <v>21</v>
      </c>
      <c r="V8" s="213">
        <v>22</v>
      </c>
      <c r="W8" s="213">
        <v>23</v>
      </c>
    </row>
    <row r="9" s="1" customFormat="1" ht="22.5" customHeight="1" spans="1:23">
      <c r="A9" s="214" t="s">
        <v>73</v>
      </c>
      <c r="B9" s="214"/>
      <c r="C9" s="214"/>
      <c r="D9" s="214"/>
      <c r="E9" s="214"/>
      <c r="F9" s="214"/>
      <c r="G9" s="214"/>
      <c r="H9" s="152"/>
      <c r="I9" s="152"/>
      <c r="J9" s="152"/>
      <c r="K9" s="215"/>
      <c r="L9" s="152"/>
      <c r="M9" s="215"/>
      <c r="N9" s="215"/>
      <c r="O9" s="215"/>
      <c r="P9" s="215"/>
      <c r="Q9" s="152"/>
      <c r="R9" s="152"/>
      <c r="S9" s="152"/>
      <c r="T9" s="152"/>
      <c r="U9" s="152"/>
      <c r="V9" s="152"/>
      <c r="W9" s="152"/>
    </row>
    <row r="10" s="1" customFormat="1" ht="22.5" customHeight="1" spans="1:23">
      <c r="A10" s="214" t="s">
        <v>73</v>
      </c>
      <c r="B10" s="214" t="s">
        <v>208</v>
      </c>
      <c r="C10" s="214" t="s">
        <v>209</v>
      </c>
      <c r="D10" s="214" t="s">
        <v>90</v>
      </c>
      <c r="E10" s="214" t="s">
        <v>164</v>
      </c>
      <c r="F10" s="214" t="s">
        <v>210</v>
      </c>
      <c r="G10" s="214" t="s">
        <v>211</v>
      </c>
      <c r="H10" s="152">
        <v>499932</v>
      </c>
      <c r="I10" s="152">
        <v>499932</v>
      </c>
      <c r="J10" s="152"/>
      <c r="K10" s="215"/>
      <c r="L10" s="152">
        <v>499932</v>
      </c>
      <c r="M10" s="215"/>
      <c r="N10" s="197"/>
      <c r="O10" s="197"/>
      <c r="P10" s="197"/>
      <c r="Q10" s="152"/>
      <c r="R10" s="152"/>
      <c r="S10" s="152"/>
      <c r="T10" s="152"/>
      <c r="U10" s="152"/>
      <c r="V10" s="152"/>
      <c r="W10" s="152"/>
    </row>
    <row r="11" s="1" customFormat="1" ht="22.5" customHeight="1" spans="1:23">
      <c r="A11" s="214" t="s">
        <v>73</v>
      </c>
      <c r="B11" s="214" t="s">
        <v>212</v>
      </c>
      <c r="C11" s="214" t="s">
        <v>213</v>
      </c>
      <c r="D11" s="214" t="s">
        <v>90</v>
      </c>
      <c r="E11" s="214" t="s">
        <v>164</v>
      </c>
      <c r="F11" s="214" t="s">
        <v>210</v>
      </c>
      <c r="G11" s="214" t="s">
        <v>211</v>
      </c>
      <c r="H11" s="152">
        <v>1016004</v>
      </c>
      <c r="I11" s="152">
        <v>1016004</v>
      </c>
      <c r="J11" s="25"/>
      <c r="K11" s="25"/>
      <c r="L11" s="152">
        <v>1016004</v>
      </c>
      <c r="M11" s="25"/>
      <c r="N11" s="197"/>
      <c r="O11" s="197"/>
      <c r="P11" s="197"/>
      <c r="Q11" s="152"/>
      <c r="R11" s="152"/>
      <c r="S11" s="152"/>
      <c r="T11" s="152"/>
      <c r="U11" s="152"/>
      <c r="V11" s="152"/>
      <c r="W11" s="152"/>
    </row>
    <row r="12" s="1" customFormat="1" ht="22.5" customHeight="1" spans="1:23">
      <c r="A12" s="214" t="s">
        <v>73</v>
      </c>
      <c r="B12" s="214" t="s">
        <v>212</v>
      </c>
      <c r="C12" s="214" t="s">
        <v>213</v>
      </c>
      <c r="D12" s="214" t="s">
        <v>90</v>
      </c>
      <c r="E12" s="214" t="s">
        <v>164</v>
      </c>
      <c r="F12" s="214" t="s">
        <v>214</v>
      </c>
      <c r="G12" s="214" t="s">
        <v>215</v>
      </c>
      <c r="H12" s="152">
        <v>2082876</v>
      </c>
      <c r="I12" s="152">
        <v>2082876</v>
      </c>
      <c r="J12" s="25"/>
      <c r="K12" s="25"/>
      <c r="L12" s="152">
        <v>2082876</v>
      </c>
      <c r="M12" s="25"/>
      <c r="N12" s="197"/>
      <c r="O12" s="197"/>
      <c r="P12" s="197"/>
      <c r="Q12" s="152"/>
      <c r="R12" s="152"/>
      <c r="S12" s="152"/>
      <c r="T12" s="152"/>
      <c r="U12" s="152"/>
      <c r="V12" s="152"/>
      <c r="W12" s="152"/>
    </row>
    <row r="13" s="1" customFormat="1" ht="22.5" customHeight="1" spans="1:23">
      <c r="A13" s="214" t="s">
        <v>73</v>
      </c>
      <c r="B13" s="214" t="s">
        <v>208</v>
      </c>
      <c r="C13" s="214" t="s">
        <v>209</v>
      </c>
      <c r="D13" s="214" t="s">
        <v>90</v>
      </c>
      <c r="E13" s="214" t="s">
        <v>164</v>
      </c>
      <c r="F13" s="214" t="s">
        <v>214</v>
      </c>
      <c r="G13" s="214" t="s">
        <v>215</v>
      </c>
      <c r="H13" s="152">
        <v>449088</v>
      </c>
      <c r="I13" s="152">
        <v>449088</v>
      </c>
      <c r="J13" s="25"/>
      <c r="K13" s="25"/>
      <c r="L13" s="152">
        <v>449088</v>
      </c>
      <c r="M13" s="25"/>
      <c r="N13" s="197"/>
      <c r="O13" s="197"/>
      <c r="P13" s="197"/>
      <c r="Q13" s="152"/>
      <c r="R13" s="152"/>
      <c r="S13" s="152"/>
      <c r="T13" s="152"/>
      <c r="U13" s="152"/>
      <c r="V13" s="152"/>
      <c r="W13" s="152"/>
    </row>
    <row r="14" s="1" customFormat="1" ht="22.5" customHeight="1" spans="1:23">
      <c r="A14" s="214" t="s">
        <v>73</v>
      </c>
      <c r="B14" s="214" t="s">
        <v>216</v>
      </c>
      <c r="C14" s="214" t="s">
        <v>217</v>
      </c>
      <c r="D14" s="214" t="s">
        <v>90</v>
      </c>
      <c r="E14" s="214" t="s">
        <v>164</v>
      </c>
      <c r="F14" s="214" t="s">
        <v>218</v>
      </c>
      <c r="G14" s="214" t="s">
        <v>219</v>
      </c>
      <c r="H14" s="152">
        <v>593520</v>
      </c>
      <c r="I14" s="152">
        <v>593520</v>
      </c>
      <c r="J14" s="25"/>
      <c r="K14" s="25"/>
      <c r="L14" s="152">
        <v>593520</v>
      </c>
      <c r="M14" s="25"/>
      <c r="N14" s="197"/>
      <c r="O14" s="197"/>
      <c r="P14" s="197"/>
      <c r="Q14" s="152"/>
      <c r="R14" s="152"/>
      <c r="S14" s="152"/>
      <c r="T14" s="152"/>
      <c r="U14" s="152"/>
      <c r="V14" s="152"/>
      <c r="W14" s="152"/>
    </row>
    <row r="15" s="1" customFormat="1" ht="22.5" customHeight="1" spans="1:23">
      <c r="A15" s="214" t="s">
        <v>73</v>
      </c>
      <c r="B15" s="214" t="s">
        <v>212</v>
      </c>
      <c r="C15" s="214" t="s">
        <v>213</v>
      </c>
      <c r="D15" s="214" t="s">
        <v>90</v>
      </c>
      <c r="E15" s="214" t="s">
        <v>164</v>
      </c>
      <c r="F15" s="214" t="s">
        <v>218</v>
      </c>
      <c r="G15" s="214" t="s">
        <v>219</v>
      </c>
      <c r="H15" s="152">
        <v>84667</v>
      </c>
      <c r="I15" s="152">
        <v>84667</v>
      </c>
      <c r="J15" s="25"/>
      <c r="K15" s="25"/>
      <c r="L15" s="152">
        <v>84667</v>
      </c>
      <c r="M15" s="25"/>
      <c r="N15" s="197"/>
      <c r="O15" s="197"/>
      <c r="P15" s="197"/>
      <c r="Q15" s="152"/>
      <c r="R15" s="152"/>
      <c r="S15" s="152"/>
      <c r="T15" s="152"/>
      <c r="U15" s="152"/>
      <c r="V15" s="152"/>
      <c r="W15" s="152"/>
    </row>
    <row r="16" s="1" customFormat="1" ht="22.5" customHeight="1" spans="1:23">
      <c r="A16" s="214" t="s">
        <v>73</v>
      </c>
      <c r="B16" s="214" t="s">
        <v>208</v>
      </c>
      <c r="C16" s="214" t="s">
        <v>209</v>
      </c>
      <c r="D16" s="214" t="s">
        <v>90</v>
      </c>
      <c r="E16" s="214" t="s">
        <v>164</v>
      </c>
      <c r="F16" s="214" t="s">
        <v>220</v>
      </c>
      <c r="G16" s="214" t="s">
        <v>221</v>
      </c>
      <c r="H16" s="152">
        <v>734808</v>
      </c>
      <c r="I16" s="152">
        <v>734808</v>
      </c>
      <c r="J16" s="25"/>
      <c r="K16" s="25"/>
      <c r="L16" s="152">
        <v>734808</v>
      </c>
      <c r="M16" s="25"/>
      <c r="N16" s="197"/>
      <c r="O16" s="197"/>
      <c r="P16" s="197"/>
      <c r="Q16" s="152"/>
      <c r="R16" s="152"/>
      <c r="S16" s="152"/>
      <c r="T16" s="152"/>
      <c r="U16" s="152"/>
      <c r="V16" s="152"/>
      <c r="W16" s="152"/>
    </row>
    <row r="17" s="1" customFormat="1" ht="22.5" customHeight="1" spans="1:23">
      <c r="A17" s="214" t="s">
        <v>73</v>
      </c>
      <c r="B17" s="214" t="s">
        <v>208</v>
      </c>
      <c r="C17" s="214" t="s">
        <v>209</v>
      </c>
      <c r="D17" s="214" t="s">
        <v>90</v>
      </c>
      <c r="E17" s="214" t="s">
        <v>164</v>
      </c>
      <c r="F17" s="214" t="s">
        <v>220</v>
      </c>
      <c r="G17" s="214" t="s">
        <v>221</v>
      </c>
      <c r="H17" s="152">
        <v>41661</v>
      </c>
      <c r="I17" s="152">
        <v>41661</v>
      </c>
      <c r="J17" s="25"/>
      <c r="K17" s="25"/>
      <c r="L17" s="152">
        <v>41661</v>
      </c>
      <c r="M17" s="25"/>
      <c r="N17" s="197"/>
      <c r="O17" s="197"/>
      <c r="P17" s="197"/>
      <c r="Q17" s="152"/>
      <c r="R17" s="152"/>
      <c r="S17" s="152"/>
      <c r="T17" s="152"/>
      <c r="U17" s="152"/>
      <c r="V17" s="152"/>
      <c r="W17" s="152"/>
    </row>
    <row r="18" s="1" customFormat="1" ht="22.5" customHeight="1" spans="1:23">
      <c r="A18" s="214" t="s">
        <v>73</v>
      </c>
      <c r="B18" s="214" t="s">
        <v>222</v>
      </c>
      <c r="C18" s="214" t="s">
        <v>223</v>
      </c>
      <c r="D18" s="214" t="s">
        <v>90</v>
      </c>
      <c r="E18" s="214" t="s">
        <v>164</v>
      </c>
      <c r="F18" s="214" t="s">
        <v>220</v>
      </c>
      <c r="G18" s="214" t="s">
        <v>221</v>
      </c>
      <c r="H18" s="152">
        <v>341220</v>
      </c>
      <c r="I18" s="152">
        <v>341220</v>
      </c>
      <c r="J18" s="25"/>
      <c r="K18" s="25"/>
      <c r="L18" s="152">
        <v>341220</v>
      </c>
      <c r="M18" s="25"/>
      <c r="N18" s="197"/>
      <c r="O18" s="197"/>
      <c r="P18" s="197"/>
      <c r="Q18" s="152"/>
      <c r="R18" s="152"/>
      <c r="S18" s="152"/>
      <c r="T18" s="152"/>
      <c r="U18" s="152"/>
      <c r="V18" s="152"/>
      <c r="W18" s="152"/>
    </row>
    <row r="19" s="1" customFormat="1" ht="22.5" customHeight="1" spans="1:23">
      <c r="A19" s="214" t="s">
        <v>73</v>
      </c>
      <c r="B19" s="214" t="s">
        <v>222</v>
      </c>
      <c r="C19" s="214" t="s">
        <v>223</v>
      </c>
      <c r="D19" s="214" t="s">
        <v>90</v>
      </c>
      <c r="E19" s="214" t="s">
        <v>164</v>
      </c>
      <c r="F19" s="214" t="s">
        <v>220</v>
      </c>
      <c r="G19" s="214" t="s">
        <v>221</v>
      </c>
      <c r="H19" s="152">
        <v>121000</v>
      </c>
      <c r="I19" s="152">
        <v>121000</v>
      </c>
      <c r="J19" s="25"/>
      <c r="K19" s="25"/>
      <c r="L19" s="152">
        <v>121000</v>
      </c>
      <c r="M19" s="25"/>
      <c r="N19" s="197"/>
      <c r="O19" s="197"/>
      <c r="P19" s="197"/>
      <c r="Q19" s="152"/>
      <c r="R19" s="152"/>
      <c r="S19" s="152"/>
      <c r="T19" s="152"/>
      <c r="U19" s="152"/>
      <c r="V19" s="152"/>
      <c r="W19" s="152"/>
    </row>
    <row r="20" s="1" customFormat="1" ht="22.5" customHeight="1" spans="1:23">
      <c r="A20" s="214" t="s">
        <v>73</v>
      </c>
      <c r="B20" s="214" t="s">
        <v>224</v>
      </c>
      <c r="C20" s="214" t="s">
        <v>225</v>
      </c>
      <c r="D20" s="214" t="s">
        <v>94</v>
      </c>
      <c r="E20" s="214" t="s">
        <v>168</v>
      </c>
      <c r="F20" s="214" t="s">
        <v>226</v>
      </c>
      <c r="G20" s="214" t="s">
        <v>227</v>
      </c>
      <c r="H20" s="152">
        <v>873256.96</v>
      </c>
      <c r="I20" s="152">
        <v>873256.96</v>
      </c>
      <c r="J20" s="25"/>
      <c r="K20" s="25"/>
      <c r="L20" s="152">
        <v>873256.96</v>
      </c>
      <c r="M20" s="25"/>
      <c r="N20" s="197"/>
      <c r="O20" s="197"/>
      <c r="P20" s="197"/>
      <c r="Q20" s="152"/>
      <c r="R20" s="152"/>
      <c r="S20" s="152"/>
      <c r="T20" s="152"/>
      <c r="U20" s="152"/>
      <c r="V20" s="152"/>
      <c r="W20" s="152"/>
    </row>
    <row r="21" s="1" customFormat="1" ht="22.5" customHeight="1" spans="1:23">
      <c r="A21" s="214" t="s">
        <v>73</v>
      </c>
      <c r="B21" s="214" t="s">
        <v>224</v>
      </c>
      <c r="C21" s="214" t="s">
        <v>225</v>
      </c>
      <c r="D21" s="214" t="s">
        <v>106</v>
      </c>
      <c r="E21" s="214" t="s">
        <v>176</v>
      </c>
      <c r="F21" s="214" t="s">
        <v>228</v>
      </c>
      <c r="G21" s="214" t="s">
        <v>229</v>
      </c>
      <c r="H21" s="152">
        <v>141069.6</v>
      </c>
      <c r="I21" s="152">
        <v>141069.6</v>
      </c>
      <c r="J21" s="25"/>
      <c r="K21" s="25"/>
      <c r="L21" s="152">
        <v>141069.6</v>
      </c>
      <c r="M21" s="25"/>
      <c r="N21" s="197"/>
      <c r="O21" s="197"/>
      <c r="P21" s="197"/>
      <c r="Q21" s="152"/>
      <c r="R21" s="152"/>
      <c r="S21" s="152"/>
      <c r="T21" s="152"/>
      <c r="U21" s="152"/>
      <c r="V21" s="152"/>
      <c r="W21" s="152"/>
    </row>
    <row r="22" s="1" customFormat="1" ht="22.5" customHeight="1" spans="1:23">
      <c r="A22" s="214" t="s">
        <v>73</v>
      </c>
      <c r="B22" s="214" t="s">
        <v>224</v>
      </c>
      <c r="C22" s="214" t="s">
        <v>225</v>
      </c>
      <c r="D22" s="214" t="s">
        <v>105</v>
      </c>
      <c r="E22" s="214" t="s">
        <v>175</v>
      </c>
      <c r="F22" s="214" t="s">
        <v>228</v>
      </c>
      <c r="G22" s="214" t="s">
        <v>229</v>
      </c>
      <c r="H22" s="152">
        <v>258795</v>
      </c>
      <c r="I22" s="152">
        <v>258795</v>
      </c>
      <c r="J22" s="25"/>
      <c r="K22" s="25"/>
      <c r="L22" s="152">
        <v>258795</v>
      </c>
      <c r="M22" s="25"/>
      <c r="N22" s="197"/>
      <c r="O22" s="197"/>
      <c r="P22" s="197"/>
      <c r="Q22" s="152"/>
      <c r="R22" s="152"/>
      <c r="S22" s="152"/>
      <c r="T22" s="152"/>
      <c r="U22" s="152"/>
      <c r="V22" s="152"/>
      <c r="W22" s="152"/>
    </row>
    <row r="23" s="1" customFormat="1" ht="22.5" customHeight="1" spans="1:23">
      <c r="A23" s="214" t="s">
        <v>73</v>
      </c>
      <c r="B23" s="214" t="s">
        <v>224</v>
      </c>
      <c r="C23" s="214" t="s">
        <v>225</v>
      </c>
      <c r="D23" s="214" t="s">
        <v>107</v>
      </c>
      <c r="E23" s="214" t="s">
        <v>177</v>
      </c>
      <c r="F23" s="214" t="s">
        <v>230</v>
      </c>
      <c r="G23" s="214" t="s">
        <v>231</v>
      </c>
      <c r="H23" s="152">
        <v>213261.12</v>
      </c>
      <c r="I23" s="152">
        <v>213261.12</v>
      </c>
      <c r="J23" s="25"/>
      <c r="K23" s="25"/>
      <c r="L23" s="152">
        <v>213261.12</v>
      </c>
      <c r="M23" s="25"/>
      <c r="N23" s="197"/>
      <c r="O23" s="197"/>
      <c r="P23" s="197"/>
      <c r="Q23" s="152"/>
      <c r="R23" s="152"/>
      <c r="S23" s="152"/>
      <c r="T23" s="152"/>
      <c r="U23" s="152"/>
      <c r="V23" s="152"/>
      <c r="W23" s="152"/>
    </row>
    <row r="24" s="1" customFormat="1" ht="22.5" customHeight="1" spans="1:23">
      <c r="A24" s="214" t="s">
        <v>73</v>
      </c>
      <c r="B24" s="214" t="s">
        <v>224</v>
      </c>
      <c r="C24" s="214" t="s">
        <v>225</v>
      </c>
      <c r="D24" s="214" t="s">
        <v>107</v>
      </c>
      <c r="E24" s="214" t="s">
        <v>177</v>
      </c>
      <c r="F24" s="214" t="s">
        <v>230</v>
      </c>
      <c r="G24" s="214" t="s">
        <v>231</v>
      </c>
      <c r="H24" s="152">
        <v>110576.16</v>
      </c>
      <c r="I24" s="152">
        <v>110576.16</v>
      </c>
      <c r="J24" s="25"/>
      <c r="K24" s="25"/>
      <c r="L24" s="152">
        <v>110576.16</v>
      </c>
      <c r="M24" s="25"/>
      <c r="N24" s="197"/>
      <c r="O24" s="197"/>
      <c r="P24" s="197"/>
      <c r="Q24" s="152"/>
      <c r="R24" s="152"/>
      <c r="S24" s="152"/>
      <c r="T24" s="152"/>
      <c r="U24" s="152"/>
      <c r="V24" s="152"/>
      <c r="W24" s="152"/>
    </row>
    <row r="25" s="1" customFormat="1" ht="22.5" customHeight="1" spans="1:23">
      <c r="A25" s="214" t="s">
        <v>73</v>
      </c>
      <c r="B25" s="214" t="s">
        <v>224</v>
      </c>
      <c r="C25" s="214" t="s">
        <v>225</v>
      </c>
      <c r="D25" s="214" t="s">
        <v>90</v>
      </c>
      <c r="E25" s="214" t="s">
        <v>164</v>
      </c>
      <c r="F25" s="214" t="s">
        <v>232</v>
      </c>
      <c r="G25" s="214" t="s">
        <v>233</v>
      </c>
      <c r="H25" s="152">
        <v>15336.05</v>
      </c>
      <c r="I25" s="152">
        <v>15336.05</v>
      </c>
      <c r="J25" s="25"/>
      <c r="K25" s="25"/>
      <c r="L25" s="152">
        <v>15336.05</v>
      </c>
      <c r="M25" s="25"/>
      <c r="N25" s="197"/>
      <c r="O25" s="197"/>
      <c r="P25" s="197"/>
      <c r="Q25" s="152"/>
      <c r="R25" s="152"/>
      <c r="S25" s="152"/>
      <c r="T25" s="152"/>
      <c r="U25" s="152"/>
      <c r="V25" s="152"/>
      <c r="W25" s="152"/>
    </row>
    <row r="26" s="1" customFormat="1" ht="22.5" customHeight="1" spans="1:23">
      <c r="A26" s="214" t="s">
        <v>73</v>
      </c>
      <c r="B26" s="214" t="s">
        <v>224</v>
      </c>
      <c r="C26" s="214" t="s">
        <v>225</v>
      </c>
      <c r="D26" s="214" t="s">
        <v>108</v>
      </c>
      <c r="E26" s="214" t="s">
        <v>178</v>
      </c>
      <c r="F26" s="214" t="s">
        <v>232</v>
      </c>
      <c r="G26" s="214" t="s">
        <v>233</v>
      </c>
      <c r="H26" s="152">
        <v>7070.53</v>
      </c>
      <c r="I26" s="152">
        <v>7070.53</v>
      </c>
      <c r="J26" s="25"/>
      <c r="K26" s="25"/>
      <c r="L26" s="152">
        <v>7070.53</v>
      </c>
      <c r="M26" s="25"/>
      <c r="N26" s="197"/>
      <c r="O26" s="197"/>
      <c r="P26" s="197"/>
      <c r="Q26" s="152"/>
      <c r="R26" s="152"/>
      <c r="S26" s="152"/>
      <c r="T26" s="152"/>
      <c r="U26" s="152"/>
      <c r="V26" s="152"/>
      <c r="W26" s="152"/>
    </row>
    <row r="27" s="1" customFormat="1" ht="22.5" customHeight="1" spans="1:23">
      <c r="A27" s="214" t="s">
        <v>73</v>
      </c>
      <c r="B27" s="214" t="s">
        <v>224</v>
      </c>
      <c r="C27" s="214" t="s">
        <v>225</v>
      </c>
      <c r="D27" s="214" t="s">
        <v>108</v>
      </c>
      <c r="E27" s="214" t="s">
        <v>178</v>
      </c>
      <c r="F27" s="214" t="s">
        <v>232</v>
      </c>
      <c r="G27" s="214" t="s">
        <v>233</v>
      </c>
      <c r="H27" s="152">
        <v>3845.18</v>
      </c>
      <c r="I27" s="152">
        <v>3845.18</v>
      </c>
      <c r="J27" s="25"/>
      <c r="K27" s="25"/>
      <c r="L27" s="152">
        <v>3845.18</v>
      </c>
      <c r="M27" s="25"/>
      <c r="N27" s="197"/>
      <c r="O27" s="197"/>
      <c r="P27" s="197"/>
      <c r="Q27" s="152"/>
      <c r="R27" s="152"/>
      <c r="S27" s="152"/>
      <c r="T27" s="152"/>
      <c r="U27" s="152"/>
      <c r="V27" s="152"/>
      <c r="W27" s="152"/>
    </row>
    <row r="28" s="1" customFormat="1" ht="22.5" customHeight="1" spans="1:23">
      <c r="A28" s="214" t="s">
        <v>73</v>
      </c>
      <c r="B28" s="214" t="s">
        <v>224</v>
      </c>
      <c r="C28" s="214" t="s">
        <v>225</v>
      </c>
      <c r="D28" s="214" t="s">
        <v>108</v>
      </c>
      <c r="E28" s="214" t="s">
        <v>178</v>
      </c>
      <c r="F28" s="214" t="s">
        <v>232</v>
      </c>
      <c r="G28" s="214" t="s">
        <v>233</v>
      </c>
      <c r="H28" s="152">
        <v>3312</v>
      </c>
      <c r="I28" s="152">
        <v>3312</v>
      </c>
      <c r="J28" s="25"/>
      <c r="K28" s="25"/>
      <c r="L28" s="152">
        <v>3312</v>
      </c>
      <c r="M28" s="25"/>
      <c r="N28" s="197"/>
      <c r="O28" s="197"/>
      <c r="P28" s="197"/>
      <c r="Q28" s="152"/>
      <c r="R28" s="152"/>
      <c r="S28" s="152"/>
      <c r="T28" s="152"/>
      <c r="U28" s="152"/>
      <c r="V28" s="152"/>
      <c r="W28" s="152"/>
    </row>
    <row r="29" s="1" customFormat="1" ht="22.5" customHeight="1" spans="1:23">
      <c r="A29" s="214" t="s">
        <v>73</v>
      </c>
      <c r="B29" s="214" t="s">
        <v>224</v>
      </c>
      <c r="C29" s="214" t="s">
        <v>225</v>
      </c>
      <c r="D29" s="214" t="s">
        <v>108</v>
      </c>
      <c r="E29" s="214" t="s">
        <v>178</v>
      </c>
      <c r="F29" s="214" t="s">
        <v>232</v>
      </c>
      <c r="G29" s="214" t="s">
        <v>233</v>
      </c>
      <c r="H29" s="152">
        <v>9660</v>
      </c>
      <c r="I29" s="152">
        <v>9660</v>
      </c>
      <c r="J29" s="25"/>
      <c r="K29" s="25"/>
      <c r="L29" s="152">
        <v>9660</v>
      </c>
      <c r="M29" s="25"/>
      <c r="N29" s="197"/>
      <c r="O29" s="197"/>
      <c r="P29" s="197"/>
      <c r="Q29" s="152"/>
      <c r="R29" s="152"/>
      <c r="S29" s="152"/>
      <c r="T29" s="152"/>
      <c r="U29" s="152"/>
      <c r="V29" s="152"/>
      <c r="W29" s="152"/>
    </row>
    <row r="30" s="1" customFormat="1" ht="22.5" customHeight="1" spans="1:23">
      <c r="A30" s="214" t="s">
        <v>73</v>
      </c>
      <c r="B30" s="214" t="s">
        <v>234</v>
      </c>
      <c r="C30" s="214" t="s">
        <v>180</v>
      </c>
      <c r="D30" s="214" t="s">
        <v>112</v>
      </c>
      <c r="E30" s="214" t="s">
        <v>180</v>
      </c>
      <c r="F30" s="214" t="s">
        <v>235</v>
      </c>
      <c r="G30" s="214" t="s">
        <v>180</v>
      </c>
      <c r="H30" s="152">
        <v>689262.72</v>
      </c>
      <c r="I30" s="152">
        <v>689262.72</v>
      </c>
      <c r="J30" s="25"/>
      <c r="K30" s="25"/>
      <c r="L30" s="152">
        <v>689262.72</v>
      </c>
      <c r="M30" s="25"/>
      <c r="N30" s="197"/>
      <c r="O30" s="197"/>
      <c r="P30" s="197"/>
      <c r="Q30" s="152"/>
      <c r="R30" s="152"/>
      <c r="S30" s="152"/>
      <c r="T30" s="152"/>
      <c r="U30" s="152"/>
      <c r="V30" s="152"/>
      <c r="W30" s="152"/>
    </row>
    <row r="31" s="1" customFormat="1" ht="22.5" customHeight="1" spans="1:23">
      <c r="A31" s="214" t="s">
        <v>73</v>
      </c>
      <c r="B31" s="214" t="s">
        <v>236</v>
      </c>
      <c r="C31" s="214" t="s">
        <v>237</v>
      </c>
      <c r="D31" s="214" t="s">
        <v>90</v>
      </c>
      <c r="E31" s="214" t="s">
        <v>164</v>
      </c>
      <c r="F31" s="214" t="s">
        <v>238</v>
      </c>
      <c r="G31" s="214" t="s">
        <v>239</v>
      </c>
      <c r="H31" s="152">
        <v>50100</v>
      </c>
      <c r="I31" s="152">
        <v>50100</v>
      </c>
      <c r="J31" s="25"/>
      <c r="K31" s="25"/>
      <c r="L31" s="152">
        <v>50100</v>
      </c>
      <c r="M31" s="25"/>
      <c r="N31" s="197"/>
      <c r="O31" s="197"/>
      <c r="P31" s="197"/>
      <c r="Q31" s="152"/>
      <c r="R31" s="152"/>
      <c r="S31" s="152"/>
      <c r="T31" s="152"/>
      <c r="U31" s="152"/>
      <c r="V31" s="152"/>
      <c r="W31" s="152"/>
    </row>
    <row r="32" s="1" customFormat="1" ht="22.5" customHeight="1" spans="1:23">
      <c r="A32" s="214" t="s">
        <v>73</v>
      </c>
      <c r="B32" s="214" t="s">
        <v>236</v>
      </c>
      <c r="C32" s="214" t="s">
        <v>237</v>
      </c>
      <c r="D32" s="214" t="s">
        <v>90</v>
      </c>
      <c r="E32" s="214" t="s">
        <v>164</v>
      </c>
      <c r="F32" s="214" t="s">
        <v>240</v>
      </c>
      <c r="G32" s="214" t="s">
        <v>241</v>
      </c>
      <c r="H32" s="152">
        <v>6000</v>
      </c>
      <c r="I32" s="152">
        <v>6000</v>
      </c>
      <c r="J32" s="25"/>
      <c r="K32" s="25"/>
      <c r="L32" s="152">
        <v>6000</v>
      </c>
      <c r="M32" s="25"/>
      <c r="N32" s="197"/>
      <c r="O32" s="197"/>
      <c r="P32" s="197"/>
      <c r="Q32" s="152"/>
      <c r="R32" s="152"/>
      <c r="S32" s="152"/>
      <c r="T32" s="152"/>
      <c r="U32" s="152"/>
      <c r="V32" s="152"/>
      <c r="W32" s="152"/>
    </row>
    <row r="33" s="1" customFormat="1" ht="22.5" customHeight="1" spans="1:23">
      <c r="A33" s="214" t="s">
        <v>73</v>
      </c>
      <c r="B33" s="214" t="s">
        <v>236</v>
      </c>
      <c r="C33" s="214" t="s">
        <v>237</v>
      </c>
      <c r="D33" s="214" t="s">
        <v>90</v>
      </c>
      <c r="E33" s="214" t="s">
        <v>164</v>
      </c>
      <c r="F33" s="214" t="s">
        <v>242</v>
      </c>
      <c r="G33" s="214" t="s">
        <v>243</v>
      </c>
      <c r="H33" s="152">
        <v>52000</v>
      </c>
      <c r="I33" s="152">
        <v>52000</v>
      </c>
      <c r="J33" s="25"/>
      <c r="K33" s="25"/>
      <c r="L33" s="152">
        <v>52000</v>
      </c>
      <c r="M33" s="25"/>
      <c r="N33" s="197"/>
      <c r="O33" s="197"/>
      <c r="P33" s="197"/>
      <c r="Q33" s="152"/>
      <c r="R33" s="152"/>
      <c r="S33" s="152"/>
      <c r="T33" s="152"/>
      <c r="U33" s="152"/>
      <c r="V33" s="152"/>
      <c r="W33" s="152"/>
    </row>
    <row r="34" s="1" customFormat="1" ht="22.5" customHeight="1" spans="1:23">
      <c r="A34" s="214" t="s">
        <v>73</v>
      </c>
      <c r="B34" s="214" t="s">
        <v>244</v>
      </c>
      <c r="C34" s="214" t="s">
        <v>187</v>
      </c>
      <c r="D34" s="214" t="s">
        <v>90</v>
      </c>
      <c r="E34" s="214" t="s">
        <v>164</v>
      </c>
      <c r="F34" s="214" t="s">
        <v>245</v>
      </c>
      <c r="G34" s="214" t="s">
        <v>187</v>
      </c>
      <c r="H34" s="152">
        <v>3500</v>
      </c>
      <c r="I34" s="152">
        <v>3500</v>
      </c>
      <c r="J34" s="25"/>
      <c r="K34" s="25"/>
      <c r="L34" s="152">
        <v>3500</v>
      </c>
      <c r="M34" s="25"/>
      <c r="N34" s="197"/>
      <c r="O34" s="197"/>
      <c r="P34" s="197"/>
      <c r="Q34" s="152"/>
      <c r="R34" s="152"/>
      <c r="S34" s="152"/>
      <c r="T34" s="152"/>
      <c r="U34" s="152"/>
      <c r="V34" s="152"/>
      <c r="W34" s="152"/>
    </row>
    <row r="35" s="1" customFormat="1" ht="22.5" customHeight="1" spans="1:23">
      <c r="A35" s="214" t="s">
        <v>73</v>
      </c>
      <c r="B35" s="214" t="s">
        <v>236</v>
      </c>
      <c r="C35" s="214" t="s">
        <v>237</v>
      </c>
      <c r="D35" s="214" t="s">
        <v>90</v>
      </c>
      <c r="E35" s="214" t="s">
        <v>164</v>
      </c>
      <c r="F35" s="214" t="s">
        <v>246</v>
      </c>
      <c r="G35" s="214" t="s">
        <v>247</v>
      </c>
      <c r="H35" s="152">
        <v>43000</v>
      </c>
      <c r="I35" s="152">
        <v>43000</v>
      </c>
      <c r="J35" s="25"/>
      <c r="K35" s="25"/>
      <c r="L35" s="152">
        <v>43000</v>
      </c>
      <c r="M35" s="25"/>
      <c r="N35" s="197"/>
      <c r="O35" s="197"/>
      <c r="P35" s="197"/>
      <c r="Q35" s="152"/>
      <c r="R35" s="152"/>
      <c r="S35" s="152"/>
      <c r="T35" s="152"/>
      <c r="U35" s="152"/>
      <c r="V35" s="152"/>
      <c r="W35" s="152"/>
    </row>
    <row r="36" s="1" customFormat="1" ht="22.5" customHeight="1" spans="1:23">
      <c r="A36" s="214" t="s">
        <v>73</v>
      </c>
      <c r="B36" s="214" t="s">
        <v>236</v>
      </c>
      <c r="C36" s="214" t="s">
        <v>237</v>
      </c>
      <c r="D36" s="214" t="s">
        <v>90</v>
      </c>
      <c r="E36" s="214" t="s">
        <v>164</v>
      </c>
      <c r="F36" s="214" t="s">
        <v>248</v>
      </c>
      <c r="G36" s="214" t="s">
        <v>249</v>
      </c>
      <c r="H36" s="152">
        <v>43000</v>
      </c>
      <c r="I36" s="152">
        <v>43000</v>
      </c>
      <c r="J36" s="25"/>
      <c r="K36" s="25"/>
      <c r="L36" s="152">
        <v>43000</v>
      </c>
      <c r="M36" s="25"/>
      <c r="N36" s="197"/>
      <c r="O36" s="197"/>
      <c r="P36" s="197"/>
      <c r="Q36" s="152"/>
      <c r="R36" s="152"/>
      <c r="S36" s="152"/>
      <c r="T36" s="152"/>
      <c r="U36" s="152"/>
      <c r="V36" s="152"/>
      <c r="W36" s="152"/>
    </row>
    <row r="37" s="1" customFormat="1" ht="22.5" customHeight="1" spans="1:23">
      <c r="A37" s="214" t="s">
        <v>73</v>
      </c>
      <c r="B37" s="214" t="s">
        <v>250</v>
      </c>
      <c r="C37" s="214" t="s">
        <v>251</v>
      </c>
      <c r="D37" s="214" t="s">
        <v>90</v>
      </c>
      <c r="E37" s="214" t="s">
        <v>164</v>
      </c>
      <c r="F37" s="214" t="s">
        <v>252</v>
      </c>
      <c r="G37" s="214" t="s">
        <v>253</v>
      </c>
      <c r="H37" s="152">
        <v>46800</v>
      </c>
      <c r="I37" s="152">
        <v>46800</v>
      </c>
      <c r="J37" s="25"/>
      <c r="K37" s="25"/>
      <c r="L37" s="152">
        <v>46800</v>
      </c>
      <c r="M37" s="25"/>
      <c r="N37" s="197"/>
      <c r="O37" s="197"/>
      <c r="P37" s="197"/>
      <c r="Q37" s="152"/>
      <c r="R37" s="152"/>
      <c r="S37" s="152"/>
      <c r="T37" s="152"/>
      <c r="U37" s="152"/>
      <c r="V37" s="152"/>
      <c r="W37" s="152"/>
    </row>
    <row r="38" s="1" customFormat="1" ht="22.5" customHeight="1" spans="1:23">
      <c r="A38" s="214" t="s">
        <v>73</v>
      </c>
      <c r="B38" s="214" t="s">
        <v>254</v>
      </c>
      <c r="C38" s="214" t="s">
        <v>255</v>
      </c>
      <c r="D38" s="214" t="s">
        <v>90</v>
      </c>
      <c r="E38" s="214" t="s">
        <v>164</v>
      </c>
      <c r="F38" s="214" t="s">
        <v>256</v>
      </c>
      <c r="G38" s="214" t="s">
        <v>255</v>
      </c>
      <c r="H38" s="152">
        <v>89320.56</v>
      </c>
      <c r="I38" s="152">
        <v>89320.56</v>
      </c>
      <c r="J38" s="25"/>
      <c r="K38" s="25"/>
      <c r="L38" s="152">
        <v>89320.56</v>
      </c>
      <c r="M38" s="25"/>
      <c r="N38" s="197"/>
      <c r="O38" s="197"/>
      <c r="P38" s="197"/>
      <c r="Q38" s="152"/>
      <c r="R38" s="152"/>
      <c r="S38" s="152"/>
      <c r="T38" s="152"/>
      <c r="U38" s="152"/>
      <c r="V38" s="152"/>
      <c r="W38" s="152"/>
    </row>
    <row r="39" s="1" customFormat="1" ht="22.5" customHeight="1" spans="1:23">
      <c r="A39" s="214" t="s">
        <v>73</v>
      </c>
      <c r="B39" s="214" t="s">
        <v>257</v>
      </c>
      <c r="C39" s="214" t="s">
        <v>258</v>
      </c>
      <c r="D39" s="214" t="s">
        <v>90</v>
      </c>
      <c r="E39" s="214" t="s">
        <v>164</v>
      </c>
      <c r="F39" s="214" t="s">
        <v>259</v>
      </c>
      <c r="G39" s="214" t="s">
        <v>260</v>
      </c>
      <c r="H39" s="152">
        <v>45000</v>
      </c>
      <c r="I39" s="152">
        <v>45000</v>
      </c>
      <c r="J39" s="25"/>
      <c r="K39" s="25"/>
      <c r="L39" s="152">
        <v>45000</v>
      </c>
      <c r="M39" s="25"/>
      <c r="N39" s="197"/>
      <c r="O39" s="197"/>
      <c r="P39" s="197"/>
      <c r="Q39" s="152"/>
      <c r="R39" s="152"/>
      <c r="S39" s="152"/>
      <c r="T39" s="152"/>
      <c r="U39" s="152"/>
      <c r="V39" s="152"/>
      <c r="W39" s="152"/>
    </row>
    <row r="40" s="1" customFormat="1" ht="22.5" customHeight="1" spans="1:23">
      <c r="A40" s="214" t="s">
        <v>73</v>
      </c>
      <c r="B40" s="214" t="s">
        <v>261</v>
      </c>
      <c r="C40" s="214" t="s">
        <v>262</v>
      </c>
      <c r="D40" s="214" t="s">
        <v>90</v>
      </c>
      <c r="E40" s="214" t="s">
        <v>164</v>
      </c>
      <c r="F40" s="214" t="s">
        <v>248</v>
      </c>
      <c r="G40" s="214" t="s">
        <v>249</v>
      </c>
      <c r="H40" s="152">
        <v>3900</v>
      </c>
      <c r="I40" s="152">
        <v>3900</v>
      </c>
      <c r="J40" s="25"/>
      <c r="K40" s="25"/>
      <c r="L40" s="152">
        <v>3900</v>
      </c>
      <c r="M40" s="25"/>
      <c r="N40" s="197"/>
      <c r="O40" s="197"/>
      <c r="P40" s="197"/>
      <c r="Q40" s="152"/>
      <c r="R40" s="152"/>
      <c r="S40" s="152"/>
      <c r="T40" s="152"/>
      <c r="U40" s="152"/>
      <c r="V40" s="152"/>
      <c r="W40" s="152"/>
    </row>
    <row r="41" s="1" customFormat="1" ht="22.5" customHeight="1" spans="1:23">
      <c r="A41" s="214" t="s">
        <v>73</v>
      </c>
      <c r="B41" s="214" t="s">
        <v>263</v>
      </c>
      <c r="C41" s="214" t="s">
        <v>264</v>
      </c>
      <c r="D41" s="214" t="s">
        <v>90</v>
      </c>
      <c r="E41" s="214" t="s">
        <v>164</v>
      </c>
      <c r="F41" s="214" t="s">
        <v>265</v>
      </c>
      <c r="G41" s="214" t="s">
        <v>264</v>
      </c>
      <c r="H41" s="152">
        <v>50000</v>
      </c>
      <c r="I41" s="152">
        <v>50000</v>
      </c>
      <c r="J41" s="25"/>
      <c r="K41" s="25"/>
      <c r="L41" s="152">
        <v>50000</v>
      </c>
      <c r="M41" s="25"/>
      <c r="N41" s="197"/>
      <c r="O41" s="197"/>
      <c r="P41" s="197"/>
      <c r="Q41" s="152"/>
      <c r="R41" s="152"/>
      <c r="S41" s="152"/>
      <c r="T41" s="152"/>
      <c r="U41" s="152"/>
      <c r="V41" s="152"/>
      <c r="W41" s="152"/>
    </row>
    <row r="42" s="1" customFormat="1" ht="22.5" customHeight="1" spans="1:23">
      <c r="A42" s="214" t="s">
        <v>73</v>
      </c>
      <c r="B42" s="214" t="s">
        <v>266</v>
      </c>
      <c r="C42" s="214" t="s">
        <v>267</v>
      </c>
      <c r="D42" s="214" t="s">
        <v>90</v>
      </c>
      <c r="E42" s="214" t="s">
        <v>164</v>
      </c>
      <c r="F42" s="214" t="s">
        <v>268</v>
      </c>
      <c r="G42" s="214" t="s">
        <v>269</v>
      </c>
      <c r="H42" s="152">
        <v>159600</v>
      </c>
      <c r="I42" s="152">
        <v>159600</v>
      </c>
      <c r="J42" s="25"/>
      <c r="K42" s="25"/>
      <c r="L42" s="152">
        <v>159600</v>
      </c>
      <c r="M42" s="25"/>
      <c r="N42" s="197"/>
      <c r="O42" s="197"/>
      <c r="P42" s="197"/>
      <c r="Q42" s="152"/>
      <c r="R42" s="152"/>
      <c r="S42" s="152"/>
      <c r="T42" s="152"/>
      <c r="U42" s="152"/>
      <c r="V42" s="152"/>
      <c r="W42" s="152"/>
    </row>
    <row r="43" s="1" customFormat="1" ht="22.5" customHeight="1" spans="1:23">
      <c r="A43" s="214" t="s">
        <v>73</v>
      </c>
      <c r="B43" s="214" t="s">
        <v>270</v>
      </c>
      <c r="C43" s="214" t="s">
        <v>271</v>
      </c>
      <c r="D43" s="214" t="s">
        <v>90</v>
      </c>
      <c r="E43" s="214" t="s">
        <v>164</v>
      </c>
      <c r="F43" s="214" t="s">
        <v>268</v>
      </c>
      <c r="G43" s="214" t="s">
        <v>269</v>
      </c>
      <c r="H43" s="152">
        <v>12768</v>
      </c>
      <c r="I43" s="152">
        <v>12768</v>
      </c>
      <c r="J43" s="25"/>
      <c r="K43" s="25"/>
      <c r="L43" s="152">
        <v>12768</v>
      </c>
      <c r="M43" s="25"/>
      <c r="N43" s="197"/>
      <c r="O43" s="197"/>
      <c r="P43" s="197"/>
      <c r="Q43" s="152"/>
      <c r="R43" s="152"/>
      <c r="S43" s="152"/>
      <c r="T43" s="152"/>
      <c r="U43" s="152"/>
      <c r="V43" s="152"/>
      <c r="W43" s="152"/>
    </row>
    <row r="44" s="1" customFormat="1" ht="22.5" customHeight="1" spans="1:23">
      <c r="A44" s="214" t="s">
        <v>73</v>
      </c>
      <c r="B44" s="214" t="s">
        <v>272</v>
      </c>
      <c r="C44" s="214" t="s">
        <v>273</v>
      </c>
      <c r="D44" s="214" t="s">
        <v>96</v>
      </c>
      <c r="E44" s="214" t="s">
        <v>169</v>
      </c>
      <c r="F44" s="214" t="s">
        <v>259</v>
      </c>
      <c r="G44" s="214" t="s">
        <v>260</v>
      </c>
      <c r="H44" s="152">
        <v>16800</v>
      </c>
      <c r="I44" s="152">
        <v>16800</v>
      </c>
      <c r="J44" s="25"/>
      <c r="K44" s="25"/>
      <c r="L44" s="152">
        <v>16800</v>
      </c>
      <c r="M44" s="25"/>
      <c r="N44" s="197"/>
      <c r="O44" s="197"/>
      <c r="P44" s="197"/>
      <c r="Q44" s="152"/>
      <c r="R44" s="152"/>
      <c r="S44" s="152"/>
      <c r="T44" s="152"/>
      <c r="U44" s="152"/>
      <c r="V44" s="152"/>
      <c r="W44" s="152"/>
    </row>
    <row r="45" s="1" customFormat="1" ht="22.5" customHeight="1" spans="1:23">
      <c r="A45" s="214" t="s">
        <v>73</v>
      </c>
      <c r="B45" s="214" t="s">
        <v>274</v>
      </c>
      <c r="C45" s="214" t="s">
        <v>275</v>
      </c>
      <c r="D45" s="214" t="s">
        <v>98</v>
      </c>
      <c r="E45" s="214" t="s">
        <v>171</v>
      </c>
      <c r="F45" s="214" t="s">
        <v>276</v>
      </c>
      <c r="G45" s="214" t="s">
        <v>277</v>
      </c>
      <c r="H45" s="152">
        <v>23208</v>
      </c>
      <c r="I45" s="152">
        <v>23208</v>
      </c>
      <c r="J45" s="25"/>
      <c r="K45" s="25"/>
      <c r="L45" s="152">
        <v>23208</v>
      </c>
      <c r="M45" s="25"/>
      <c r="N45" s="197"/>
      <c r="O45" s="197"/>
      <c r="P45" s="197"/>
      <c r="Q45" s="152"/>
      <c r="R45" s="152"/>
      <c r="S45" s="152"/>
      <c r="T45" s="152"/>
      <c r="U45" s="152"/>
      <c r="V45" s="152"/>
      <c r="W45" s="152"/>
    </row>
    <row r="46" s="1" customFormat="1" ht="22.5" customHeight="1" spans="1:23">
      <c r="A46" s="214" t="s">
        <v>73</v>
      </c>
      <c r="B46" s="214" t="s">
        <v>278</v>
      </c>
      <c r="C46" s="214" t="s">
        <v>279</v>
      </c>
      <c r="D46" s="214" t="s">
        <v>98</v>
      </c>
      <c r="E46" s="214" t="s">
        <v>171</v>
      </c>
      <c r="F46" s="214" t="s">
        <v>276</v>
      </c>
      <c r="G46" s="214" t="s">
        <v>277</v>
      </c>
      <c r="H46" s="152">
        <v>2100</v>
      </c>
      <c r="I46" s="152">
        <v>2100</v>
      </c>
      <c r="J46" s="25"/>
      <c r="K46" s="25"/>
      <c r="L46" s="152">
        <v>2100</v>
      </c>
      <c r="M46" s="25"/>
      <c r="N46" s="197"/>
      <c r="O46" s="197"/>
      <c r="P46" s="197"/>
      <c r="Q46" s="152"/>
      <c r="R46" s="152"/>
      <c r="S46" s="152"/>
      <c r="T46" s="152"/>
      <c r="U46" s="152"/>
      <c r="V46" s="152"/>
      <c r="W46" s="152"/>
    </row>
    <row r="47" s="1" customFormat="1" ht="22.5" customHeight="1" spans="1:23">
      <c r="A47" s="198" t="s">
        <v>113</v>
      </c>
      <c r="B47" s="216"/>
      <c r="C47" s="216"/>
      <c r="D47" s="216"/>
      <c r="E47" s="216"/>
      <c r="F47" s="216"/>
      <c r="G47" s="217"/>
      <c r="H47" s="152">
        <v>8937317.88</v>
      </c>
      <c r="I47" s="152">
        <v>8937317.88</v>
      </c>
      <c r="J47" s="152"/>
      <c r="K47" s="215"/>
      <c r="L47" s="152">
        <v>8937317.88</v>
      </c>
      <c r="M47" s="215"/>
      <c r="N47" s="197"/>
      <c r="O47" s="197"/>
      <c r="P47" s="197"/>
      <c r="Q47" s="152"/>
      <c r="R47" s="152"/>
      <c r="S47" s="152"/>
      <c r="T47" s="152"/>
      <c r="U47" s="152"/>
      <c r="V47" s="152"/>
      <c r="W47" s="152"/>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A9" workbookViewId="0">
      <selection activeCell="D12" sqref="D12"/>
    </sheetView>
  </sheetViews>
  <sheetFormatPr defaultColWidth="10.7083333333333" defaultRowHeight="14.25" customHeight="1"/>
  <cols>
    <col min="1" max="1" width="14.575" style="1" customWidth="1"/>
    <col min="2" max="2" width="15.7083333333333" style="1" customWidth="1"/>
    <col min="3" max="3" width="38.2833333333333" style="1" customWidth="1"/>
    <col min="4" max="4" width="27.85" style="1" customWidth="1"/>
    <col min="5" max="5" width="13" style="1" customWidth="1"/>
    <col min="6" max="6" width="20.7083333333333" style="1" customWidth="1"/>
    <col min="7" max="7" width="11.575" style="1" customWidth="1"/>
    <col min="8" max="8" width="20.7083333333333" style="1" customWidth="1"/>
    <col min="9" max="21" width="22.2833333333333" style="1" customWidth="1"/>
    <col min="22" max="23" width="22.575" style="1" customWidth="1"/>
    <col min="24" max="16384" width="10.7083333333333" style="1"/>
  </cols>
  <sheetData>
    <row r="1" s="1" customFormat="1" ht="13.5" customHeight="1" spans="1:23">
      <c r="B1" s="187"/>
      <c r="E1" s="2"/>
      <c r="F1" s="2"/>
      <c r="G1" s="2"/>
      <c r="H1" s="2"/>
      <c r="I1" s="3"/>
      <c r="J1" s="3"/>
      <c r="K1" s="3"/>
      <c r="L1" s="3"/>
      <c r="M1" s="3"/>
      <c r="N1" s="3"/>
      <c r="O1" s="3"/>
      <c r="P1" s="3"/>
      <c r="Q1" s="3"/>
      <c r="U1" s="187"/>
      <c r="W1" s="126" t="s">
        <v>280</v>
      </c>
    </row>
    <row r="2" s="1" customFormat="1" ht="41.25" customHeight="1" spans="1:23">
      <c r="A2" s="5" t="s">
        <v>281</v>
      </c>
      <c r="B2" s="6"/>
      <c r="C2" s="6"/>
      <c r="D2" s="6"/>
      <c r="E2" s="6"/>
      <c r="F2" s="6"/>
      <c r="G2" s="6"/>
      <c r="H2" s="6"/>
      <c r="I2" s="6"/>
      <c r="J2" s="6"/>
      <c r="K2" s="6"/>
      <c r="L2" s="6"/>
      <c r="M2" s="6"/>
      <c r="N2" s="6"/>
      <c r="O2" s="6"/>
      <c r="P2" s="6"/>
      <c r="Q2" s="6"/>
      <c r="R2" s="6"/>
      <c r="S2" s="6"/>
      <c r="T2" s="6"/>
      <c r="U2" s="6"/>
      <c r="V2" s="6"/>
      <c r="W2" s="6"/>
    </row>
    <row r="3" s="1" customFormat="1" ht="19.5" customHeight="1" spans="1:23">
      <c r="A3" s="7" t="str">
        <f>"单位名称："&amp;"迪庆藏族自治州民政局"</f>
        <v>单位名称：迪庆藏族自治州民政局</v>
      </c>
      <c r="B3" s="8"/>
      <c r="C3" s="8"/>
      <c r="D3" s="8"/>
      <c r="E3" s="8"/>
      <c r="F3" s="8"/>
      <c r="G3" s="8"/>
      <c r="H3" s="8"/>
      <c r="I3" s="9"/>
      <c r="J3" s="9"/>
      <c r="K3" s="9"/>
      <c r="L3" s="9"/>
      <c r="M3" s="9"/>
      <c r="N3" s="9"/>
      <c r="O3" s="9"/>
      <c r="P3" s="9"/>
      <c r="Q3" s="9"/>
      <c r="U3" s="187"/>
      <c r="W3" s="131" t="s">
        <v>183</v>
      </c>
    </row>
    <row r="4" s="1" customFormat="1" ht="21.75" customHeight="1" spans="1:23">
      <c r="A4" s="11" t="s">
        <v>282</v>
      </c>
      <c r="B4" s="12" t="s">
        <v>193</v>
      </c>
      <c r="C4" s="11" t="s">
        <v>194</v>
      </c>
      <c r="D4" s="11" t="s">
        <v>283</v>
      </c>
      <c r="E4" s="12" t="s">
        <v>195</v>
      </c>
      <c r="F4" s="12" t="s">
        <v>196</v>
      </c>
      <c r="G4" s="12" t="s">
        <v>197</v>
      </c>
      <c r="H4" s="12" t="s">
        <v>198</v>
      </c>
      <c r="I4" s="188" t="s">
        <v>58</v>
      </c>
      <c r="J4" s="13" t="s">
        <v>284</v>
      </c>
      <c r="K4" s="14"/>
      <c r="L4" s="14"/>
      <c r="M4" s="15"/>
      <c r="N4" s="13" t="s">
        <v>200</v>
      </c>
      <c r="O4" s="14"/>
      <c r="P4" s="15"/>
      <c r="Q4" s="12" t="s">
        <v>64</v>
      </c>
      <c r="R4" s="13" t="s">
        <v>81</v>
      </c>
      <c r="S4" s="14"/>
      <c r="T4" s="14"/>
      <c r="U4" s="14"/>
      <c r="V4" s="14"/>
      <c r="W4" s="15"/>
    </row>
    <row r="5" s="1" customFormat="1" ht="21.75" customHeight="1" spans="1:23">
      <c r="A5" s="16"/>
      <c r="B5" s="189"/>
      <c r="C5" s="16"/>
      <c r="D5" s="16"/>
      <c r="E5" s="17"/>
      <c r="F5" s="17"/>
      <c r="G5" s="17"/>
      <c r="H5" s="17"/>
      <c r="I5" s="189"/>
      <c r="J5" s="190" t="s">
        <v>61</v>
      </c>
      <c r="K5" s="191"/>
      <c r="L5" s="12" t="s">
        <v>62</v>
      </c>
      <c r="M5" s="12" t="s">
        <v>63</v>
      </c>
      <c r="N5" s="12" t="s">
        <v>61</v>
      </c>
      <c r="O5" s="12" t="s">
        <v>62</v>
      </c>
      <c r="P5" s="12" t="s">
        <v>63</v>
      </c>
      <c r="Q5" s="17"/>
      <c r="R5" s="12" t="s">
        <v>60</v>
      </c>
      <c r="S5" s="11" t="s">
        <v>67</v>
      </c>
      <c r="T5" s="11" t="s">
        <v>206</v>
      </c>
      <c r="U5" s="11" t="s">
        <v>69</v>
      </c>
      <c r="V5" s="11" t="s">
        <v>70</v>
      </c>
      <c r="W5" s="11" t="s">
        <v>71</v>
      </c>
    </row>
    <row r="6" s="1" customFormat="1" ht="21" customHeight="1" spans="1:23">
      <c r="A6" s="189"/>
      <c r="B6" s="189"/>
      <c r="C6" s="189"/>
      <c r="D6" s="189"/>
      <c r="E6" s="189"/>
      <c r="F6" s="189"/>
      <c r="G6" s="189"/>
      <c r="H6" s="189"/>
      <c r="I6" s="189"/>
      <c r="J6" s="192" t="s">
        <v>60</v>
      </c>
      <c r="K6" s="146"/>
      <c r="L6" s="189"/>
      <c r="M6" s="189"/>
      <c r="N6" s="189"/>
      <c r="O6" s="189"/>
      <c r="P6" s="189"/>
      <c r="Q6" s="189"/>
      <c r="R6" s="189"/>
      <c r="S6" s="193"/>
      <c r="T6" s="193"/>
      <c r="U6" s="193"/>
      <c r="V6" s="193"/>
      <c r="W6" s="193"/>
    </row>
    <row r="7" s="1" customFormat="1" ht="39.75" customHeight="1" spans="1:23">
      <c r="A7" s="18"/>
      <c r="B7" s="145"/>
      <c r="C7" s="18"/>
      <c r="D7" s="18"/>
      <c r="E7" s="19"/>
      <c r="F7" s="19"/>
      <c r="G7" s="19"/>
      <c r="H7" s="19"/>
      <c r="I7" s="145"/>
      <c r="J7" s="179" t="s">
        <v>60</v>
      </c>
      <c r="K7" s="179" t="s">
        <v>285</v>
      </c>
      <c r="L7" s="19"/>
      <c r="M7" s="19"/>
      <c r="N7" s="19"/>
      <c r="O7" s="19"/>
      <c r="P7" s="19"/>
      <c r="Q7" s="19"/>
      <c r="R7" s="19"/>
      <c r="S7" s="19"/>
      <c r="T7" s="19"/>
      <c r="U7" s="145"/>
      <c r="V7" s="19"/>
      <c r="W7" s="19"/>
    </row>
    <row r="8" s="1" customFormat="1" ht="19.5" customHeight="1" spans="1:23">
      <c r="A8" s="194">
        <v>1</v>
      </c>
      <c r="B8" s="194">
        <v>2</v>
      </c>
      <c r="C8" s="194">
        <v>3</v>
      </c>
      <c r="D8" s="194">
        <v>4</v>
      </c>
      <c r="E8" s="194">
        <v>5</v>
      </c>
      <c r="F8" s="194">
        <v>6</v>
      </c>
      <c r="G8" s="194">
        <v>7</v>
      </c>
      <c r="H8" s="194">
        <v>8</v>
      </c>
      <c r="I8" s="194">
        <v>9</v>
      </c>
      <c r="J8" s="194">
        <v>10</v>
      </c>
      <c r="K8" s="194">
        <v>11</v>
      </c>
      <c r="L8" s="194">
        <v>12</v>
      </c>
      <c r="M8" s="194">
        <v>13</v>
      </c>
      <c r="N8" s="194">
        <v>14</v>
      </c>
      <c r="O8" s="194">
        <v>15</v>
      </c>
      <c r="P8" s="194">
        <v>16</v>
      </c>
      <c r="Q8" s="194">
        <v>17</v>
      </c>
      <c r="R8" s="194">
        <v>18</v>
      </c>
      <c r="S8" s="194">
        <v>19</v>
      </c>
      <c r="T8" s="194">
        <v>20</v>
      </c>
      <c r="U8" s="194">
        <v>21</v>
      </c>
      <c r="V8" s="194">
        <v>22</v>
      </c>
      <c r="W8" s="194">
        <v>23</v>
      </c>
    </row>
    <row r="9" s="1" customFormat="1" ht="22.5" customHeight="1" spans="1:23">
      <c r="A9" s="195" t="s">
        <v>286</v>
      </c>
      <c r="B9" s="195"/>
      <c r="C9" s="195"/>
      <c r="D9" s="196"/>
      <c r="E9" s="196"/>
      <c r="F9" s="196"/>
      <c r="G9" s="196"/>
      <c r="H9" s="196"/>
      <c r="I9" s="24"/>
      <c r="J9" s="24"/>
      <c r="K9" s="24"/>
      <c r="L9" s="24"/>
      <c r="M9" s="24"/>
      <c r="N9" s="197"/>
      <c r="O9" s="197"/>
      <c r="P9" s="197"/>
      <c r="Q9" s="24"/>
      <c r="R9" s="24"/>
      <c r="S9" s="24"/>
      <c r="T9" s="24"/>
      <c r="U9" s="152"/>
      <c r="V9" s="24"/>
      <c r="W9" s="24"/>
    </row>
    <row r="10" s="1" customFormat="1" ht="22.5" customHeight="1" spans="1:23">
      <c r="A10" s="196" t="s">
        <v>287</v>
      </c>
      <c r="B10" s="196" t="s">
        <v>288</v>
      </c>
      <c r="C10" s="22" t="s">
        <v>286</v>
      </c>
      <c r="D10" s="196" t="s">
        <v>73</v>
      </c>
      <c r="E10" s="196" t="s">
        <v>101</v>
      </c>
      <c r="F10" s="196" t="s">
        <v>289</v>
      </c>
      <c r="G10" s="196" t="s">
        <v>276</v>
      </c>
      <c r="H10" s="196" t="s">
        <v>277</v>
      </c>
      <c r="I10" s="24"/>
      <c r="J10" s="24"/>
      <c r="K10" s="24"/>
      <c r="L10" s="24"/>
      <c r="M10" s="24"/>
      <c r="N10" s="197"/>
      <c r="O10" s="197"/>
      <c r="P10" s="197"/>
      <c r="Q10" s="24"/>
      <c r="R10" s="24"/>
      <c r="S10" s="24"/>
      <c r="T10" s="24"/>
      <c r="U10" s="152"/>
      <c r="V10" s="24"/>
      <c r="W10" s="24"/>
    </row>
    <row r="11" s="1" customFormat="1" ht="22.5" customHeight="1" spans="1:23">
      <c r="A11" s="196" t="s">
        <v>287</v>
      </c>
      <c r="B11" s="196" t="s">
        <v>288</v>
      </c>
      <c r="C11" s="22" t="s">
        <v>286</v>
      </c>
      <c r="D11" s="196" t="s">
        <v>73</v>
      </c>
      <c r="E11" s="196" t="s">
        <v>101</v>
      </c>
      <c r="F11" s="196" t="s">
        <v>289</v>
      </c>
      <c r="G11" s="196" t="s">
        <v>290</v>
      </c>
      <c r="H11" s="196" t="s">
        <v>291</v>
      </c>
      <c r="I11" s="24"/>
      <c r="J11" s="24"/>
      <c r="K11" s="24"/>
      <c r="L11" s="24"/>
      <c r="M11" s="24"/>
      <c r="N11" s="197"/>
      <c r="O11" s="197"/>
      <c r="P11" s="197"/>
      <c r="Q11" s="24"/>
      <c r="R11" s="24"/>
      <c r="S11" s="24"/>
      <c r="T11" s="24"/>
      <c r="U11" s="152"/>
      <c r="V11" s="24"/>
      <c r="W11" s="24"/>
    </row>
    <row r="12" s="1" customFormat="1" ht="22.5" customHeight="1" spans="1:23">
      <c r="A12" s="195" t="s">
        <v>292</v>
      </c>
      <c r="B12" s="25"/>
      <c r="C12" s="25"/>
      <c r="D12" s="25"/>
      <c r="E12" s="25"/>
      <c r="F12" s="25"/>
      <c r="G12" s="25"/>
      <c r="H12" s="25"/>
      <c r="I12" s="24">
        <v>900000</v>
      </c>
      <c r="J12" s="24"/>
      <c r="K12" s="24"/>
      <c r="L12" s="24"/>
      <c r="M12" s="24"/>
      <c r="N12" s="197"/>
      <c r="O12" s="197"/>
      <c r="P12" s="197"/>
      <c r="Q12" s="24"/>
      <c r="R12" s="24">
        <v>900000</v>
      </c>
      <c r="S12" s="24"/>
      <c r="T12" s="24"/>
      <c r="U12" s="152"/>
      <c r="V12" s="24"/>
      <c r="W12" s="24">
        <v>900000</v>
      </c>
    </row>
    <row r="13" s="1" customFormat="1" ht="22.5" customHeight="1" spans="1:23">
      <c r="A13" s="196" t="s">
        <v>287</v>
      </c>
      <c r="B13" s="196" t="s">
        <v>293</v>
      </c>
      <c r="C13" s="22" t="s">
        <v>292</v>
      </c>
      <c r="D13" s="196" t="s">
        <v>73</v>
      </c>
      <c r="E13" s="196" t="s">
        <v>91</v>
      </c>
      <c r="F13" s="196" t="s">
        <v>165</v>
      </c>
      <c r="G13" s="196" t="s">
        <v>248</v>
      </c>
      <c r="H13" s="196" t="s">
        <v>249</v>
      </c>
      <c r="I13" s="24">
        <v>80000</v>
      </c>
      <c r="J13" s="24"/>
      <c r="K13" s="24"/>
      <c r="L13" s="24"/>
      <c r="M13" s="24"/>
      <c r="N13" s="197"/>
      <c r="O13" s="197"/>
      <c r="P13" s="197"/>
      <c r="Q13" s="24"/>
      <c r="R13" s="24">
        <v>80000</v>
      </c>
      <c r="S13" s="24"/>
      <c r="T13" s="24"/>
      <c r="U13" s="152"/>
      <c r="V13" s="24"/>
      <c r="W13" s="24">
        <v>80000</v>
      </c>
    </row>
    <row r="14" s="1" customFormat="1" ht="22.5" customHeight="1" spans="1:23">
      <c r="A14" s="196" t="s">
        <v>287</v>
      </c>
      <c r="B14" s="196" t="s">
        <v>293</v>
      </c>
      <c r="C14" s="22" t="s">
        <v>292</v>
      </c>
      <c r="D14" s="196" t="s">
        <v>73</v>
      </c>
      <c r="E14" s="196" t="s">
        <v>91</v>
      </c>
      <c r="F14" s="196" t="s">
        <v>165</v>
      </c>
      <c r="G14" s="196" t="s">
        <v>294</v>
      </c>
      <c r="H14" s="196" t="s">
        <v>295</v>
      </c>
      <c r="I14" s="24">
        <v>100000</v>
      </c>
      <c r="J14" s="24"/>
      <c r="K14" s="24"/>
      <c r="L14" s="24"/>
      <c r="M14" s="24"/>
      <c r="N14" s="197"/>
      <c r="O14" s="197"/>
      <c r="P14" s="197"/>
      <c r="Q14" s="24"/>
      <c r="R14" s="24">
        <v>100000</v>
      </c>
      <c r="S14" s="24"/>
      <c r="T14" s="24"/>
      <c r="U14" s="152"/>
      <c r="V14" s="24"/>
      <c r="W14" s="24">
        <v>100000</v>
      </c>
    </row>
    <row r="15" s="1" customFormat="1" ht="22.5" customHeight="1" spans="1:23">
      <c r="A15" s="196" t="s">
        <v>287</v>
      </c>
      <c r="B15" s="196" t="s">
        <v>293</v>
      </c>
      <c r="C15" s="22" t="s">
        <v>292</v>
      </c>
      <c r="D15" s="196" t="s">
        <v>73</v>
      </c>
      <c r="E15" s="196" t="s">
        <v>91</v>
      </c>
      <c r="F15" s="196" t="s">
        <v>165</v>
      </c>
      <c r="G15" s="196" t="s">
        <v>246</v>
      </c>
      <c r="H15" s="196" t="s">
        <v>247</v>
      </c>
      <c r="I15" s="24">
        <v>100000</v>
      </c>
      <c r="J15" s="24"/>
      <c r="K15" s="24"/>
      <c r="L15" s="24"/>
      <c r="M15" s="24"/>
      <c r="N15" s="197"/>
      <c r="O15" s="197"/>
      <c r="P15" s="197"/>
      <c r="Q15" s="24"/>
      <c r="R15" s="24">
        <v>100000</v>
      </c>
      <c r="S15" s="24"/>
      <c r="T15" s="24"/>
      <c r="U15" s="152"/>
      <c r="V15" s="24"/>
      <c r="W15" s="24">
        <v>100000</v>
      </c>
    </row>
    <row r="16" s="1" customFormat="1" ht="22.5" customHeight="1" spans="1:23">
      <c r="A16" s="196" t="s">
        <v>287</v>
      </c>
      <c r="B16" s="196" t="s">
        <v>293</v>
      </c>
      <c r="C16" s="22" t="s">
        <v>292</v>
      </c>
      <c r="D16" s="196" t="s">
        <v>73</v>
      </c>
      <c r="E16" s="196" t="s">
        <v>91</v>
      </c>
      <c r="F16" s="196" t="s">
        <v>165</v>
      </c>
      <c r="G16" s="196" t="s">
        <v>296</v>
      </c>
      <c r="H16" s="196" t="s">
        <v>297</v>
      </c>
      <c r="I16" s="24">
        <v>50000</v>
      </c>
      <c r="J16" s="24"/>
      <c r="K16" s="24"/>
      <c r="L16" s="24"/>
      <c r="M16" s="24"/>
      <c r="N16" s="197"/>
      <c r="O16" s="197"/>
      <c r="P16" s="197"/>
      <c r="Q16" s="24"/>
      <c r="R16" s="24">
        <v>50000</v>
      </c>
      <c r="S16" s="24"/>
      <c r="T16" s="24"/>
      <c r="U16" s="152"/>
      <c r="V16" s="24"/>
      <c r="W16" s="24">
        <v>50000</v>
      </c>
    </row>
    <row r="17" s="1" customFormat="1" ht="22.5" customHeight="1" spans="1:23">
      <c r="A17" s="196" t="s">
        <v>287</v>
      </c>
      <c r="B17" s="196" t="s">
        <v>293</v>
      </c>
      <c r="C17" s="22" t="s">
        <v>292</v>
      </c>
      <c r="D17" s="196" t="s">
        <v>73</v>
      </c>
      <c r="E17" s="196" t="s">
        <v>91</v>
      </c>
      <c r="F17" s="196" t="s">
        <v>165</v>
      </c>
      <c r="G17" s="196" t="s">
        <v>298</v>
      </c>
      <c r="H17" s="196" t="s">
        <v>299</v>
      </c>
      <c r="I17" s="24">
        <v>500000</v>
      </c>
      <c r="J17" s="24"/>
      <c r="K17" s="24"/>
      <c r="L17" s="24"/>
      <c r="M17" s="24"/>
      <c r="N17" s="197"/>
      <c r="O17" s="197"/>
      <c r="P17" s="197"/>
      <c r="Q17" s="24"/>
      <c r="R17" s="24">
        <v>500000</v>
      </c>
      <c r="S17" s="24"/>
      <c r="T17" s="24"/>
      <c r="U17" s="152"/>
      <c r="V17" s="24"/>
      <c r="W17" s="24">
        <v>500000</v>
      </c>
    </row>
    <row r="18" s="1" customFormat="1" ht="22.5" customHeight="1" spans="1:23">
      <c r="A18" s="196" t="s">
        <v>287</v>
      </c>
      <c r="B18" s="196" t="s">
        <v>293</v>
      </c>
      <c r="C18" s="22" t="s">
        <v>292</v>
      </c>
      <c r="D18" s="196" t="s">
        <v>73</v>
      </c>
      <c r="E18" s="196" t="s">
        <v>91</v>
      </c>
      <c r="F18" s="196" t="s">
        <v>165</v>
      </c>
      <c r="G18" s="196" t="s">
        <v>268</v>
      </c>
      <c r="H18" s="196" t="s">
        <v>269</v>
      </c>
      <c r="I18" s="24">
        <v>70000</v>
      </c>
      <c r="J18" s="24"/>
      <c r="K18" s="24"/>
      <c r="L18" s="24"/>
      <c r="M18" s="24"/>
      <c r="N18" s="197"/>
      <c r="O18" s="197"/>
      <c r="P18" s="197"/>
      <c r="Q18" s="24"/>
      <c r="R18" s="24">
        <v>70000</v>
      </c>
      <c r="S18" s="24"/>
      <c r="T18" s="24"/>
      <c r="U18" s="152"/>
      <c r="V18" s="24"/>
      <c r="W18" s="24">
        <v>70000</v>
      </c>
    </row>
    <row r="19" s="1" customFormat="1" ht="22.5" customHeight="1" spans="1:23">
      <c r="A19" s="195" t="s">
        <v>300</v>
      </c>
      <c r="B19" s="25"/>
      <c r="C19" s="25"/>
      <c r="D19" s="25"/>
      <c r="E19" s="25"/>
      <c r="F19" s="25"/>
      <c r="G19" s="25"/>
      <c r="H19" s="25"/>
      <c r="I19" s="24">
        <v>15000</v>
      </c>
      <c r="J19" s="24">
        <v>15000</v>
      </c>
      <c r="K19" s="24">
        <v>15000</v>
      </c>
      <c r="L19" s="24"/>
      <c r="M19" s="24"/>
      <c r="N19" s="197"/>
      <c r="O19" s="197"/>
      <c r="P19" s="197"/>
      <c r="Q19" s="24"/>
      <c r="R19" s="24"/>
      <c r="S19" s="24"/>
      <c r="T19" s="24"/>
      <c r="U19" s="152"/>
      <c r="V19" s="24"/>
      <c r="W19" s="24"/>
    </row>
    <row r="20" s="1" customFormat="1" ht="22.5" customHeight="1" spans="1:23">
      <c r="A20" s="196" t="s">
        <v>287</v>
      </c>
      <c r="B20" s="196" t="s">
        <v>301</v>
      </c>
      <c r="C20" s="22" t="s">
        <v>300</v>
      </c>
      <c r="D20" s="196" t="s">
        <v>73</v>
      </c>
      <c r="E20" s="196" t="s">
        <v>91</v>
      </c>
      <c r="F20" s="196" t="s">
        <v>165</v>
      </c>
      <c r="G20" s="196" t="s">
        <v>294</v>
      </c>
      <c r="H20" s="196" t="s">
        <v>295</v>
      </c>
      <c r="I20" s="24">
        <v>10000</v>
      </c>
      <c r="J20" s="24">
        <v>10000</v>
      </c>
      <c r="K20" s="24">
        <v>10000</v>
      </c>
      <c r="L20" s="24"/>
      <c r="M20" s="24"/>
      <c r="N20" s="197"/>
      <c r="O20" s="197"/>
      <c r="P20" s="197"/>
      <c r="Q20" s="24"/>
      <c r="R20" s="24"/>
      <c r="S20" s="24"/>
      <c r="T20" s="24"/>
      <c r="U20" s="152"/>
      <c r="V20" s="24"/>
      <c r="W20" s="24"/>
    </row>
    <row r="21" s="1" customFormat="1" ht="22.5" customHeight="1" spans="1:23">
      <c r="A21" s="196" t="s">
        <v>287</v>
      </c>
      <c r="B21" s="196" t="s">
        <v>301</v>
      </c>
      <c r="C21" s="22" t="s">
        <v>300</v>
      </c>
      <c r="D21" s="196" t="s">
        <v>73</v>
      </c>
      <c r="E21" s="196" t="s">
        <v>91</v>
      </c>
      <c r="F21" s="196" t="s">
        <v>165</v>
      </c>
      <c r="G21" s="196" t="s">
        <v>246</v>
      </c>
      <c r="H21" s="196" t="s">
        <v>247</v>
      </c>
      <c r="I21" s="24">
        <v>5000</v>
      </c>
      <c r="J21" s="24">
        <v>5000</v>
      </c>
      <c r="K21" s="24">
        <v>5000</v>
      </c>
      <c r="L21" s="24"/>
      <c r="M21" s="24"/>
      <c r="N21" s="197"/>
      <c r="O21" s="197"/>
      <c r="P21" s="197"/>
      <c r="Q21" s="24"/>
      <c r="R21" s="24"/>
      <c r="S21" s="24"/>
      <c r="T21" s="24"/>
      <c r="U21" s="152"/>
      <c r="V21" s="24"/>
      <c r="W21" s="24"/>
    </row>
    <row r="22" s="1" customFormat="1" ht="22.5" customHeight="1" spans="1:23">
      <c r="A22" s="195" t="s">
        <v>302</v>
      </c>
      <c r="B22" s="25"/>
      <c r="C22" s="25"/>
      <c r="D22" s="25"/>
      <c r="E22" s="25"/>
      <c r="F22" s="25"/>
      <c r="G22" s="25"/>
      <c r="H22" s="25"/>
      <c r="I22" s="24">
        <v>20000</v>
      </c>
      <c r="J22" s="24">
        <v>20000</v>
      </c>
      <c r="K22" s="24">
        <v>20000</v>
      </c>
      <c r="L22" s="24"/>
      <c r="M22" s="24"/>
      <c r="N22" s="197"/>
      <c r="O22" s="197"/>
      <c r="P22" s="197"/>
      <c r="Q22" s="24"/>
      <c r="R22" s="24"/>
      <c r="S22" s="24"/>
      <c r="T22" s="24"/>
      <c r="U22" s="152"/>
      <c r="V22" s="24"/>
      <c r="W22" s="24"/>
    </row>
    <row r="23" s="1" customFormat="1" ht="22.5" customHeight="1" spans="1:23">
      <c r="A23" s="196" t="s">
        <v>287</v>
      </c>
      <c r="B23" s="196" t="s">
        <v>303</v>
      </c>
      <c r="C23" s="22" t="s">
        <v>302</v>
      </c>
      <c r="D23" s="196" t="s">
        <v>73</v>
      </c>
      <c r="E23" s="196" t="s">
        <v>92</v>
      </c>
      <c r="F23" s="196" t="s">
        <v>166</v>
      </c>
      <c r="G23" s="196" t="s">
        <v>248</v>
      </c>
      <c r="H23" s="196" t="s">
        <v>249</v>
      </c>
      <c r="I23" s="24">
        <v>5000</v>
      </c>
      <c r="J23" s="24">
        <v>5000</v>
      </c>
      <c r="K23" s="24">
        <v>5000</v>
      </c>
      <c r="L23" s="24"/>
      <c r="M23" s="24"/>
      <c r="N23" s="197"/>
      <c r="O23" s="197"/>
      <c r="P23" s="197"/>
      <c r="Q23" s="24"/>
      <c r="R23" s="24"/>
      <c r="S23" s="24"/>
      <c r="T23" s="24"/>
      <c r="U23" s="152"/>
      <c r="V23" s="24"/>
      <c r="W23" s="24"/>
    </row>
    <row r="24" s="1" customFormat="1" ht="22.5" customHeight="1" spans="1:23">
      <c r="A24" s="196" t="s">
        <v>287</v>
      </c>
      <c r="B24" s="196" t="s">
        <v>303</v>
      </c>
      <c r="C24" s="22" t="s">
        <v>302</v>
      </c>
      <c r="D24" s="196" t="s">
        <v>73</v>
      </c>
      <c r="E24" s="196" t="s">
        <v>92</v>
      </c>
      <c r="F24" s="196" t="s">
        <v>166</v>
      </c>
      <c r="G24" s="196" t="s">
        <v>246</v>
      </c>
      <c r="H24" s="196" t="s">
        <v>247</v>
      </c>
      <c r="I24" s="24">
        <v>10000</v>
      </c>
      <c r="J24" s="24">
        <v>10000</v>
      </c>
      <c r="K24" s="24">
        <v>10000</v>
      </c>
      <c r="L24" s="24"/>
      <c r="M24" s="24"/>
      <c r="N24" s="197"/>
      <c r="O24" s="197"/>
      <c r="P24" s="197"/>
      <c r="Q24" s="24"/>
      <c r="R24" s="24"/>
      <c r="S24" s="24"/>
      <c r="T24" s="24"/>
      <c r="U24" s="152"/>
      <c r="V24" s="24"/>
      <c r="W24" s="24"/>
    </row>
    <row r="25" s="1" customFormat="1" ht="22.5" customHeight="1" spans="1:23">
      <c r="A25" s="196" t="s">
        <v>287</v>
      </c>
      <c r="B25" s="196" t="s">
        <v>303</v>
      </c>
      <c r="C25" s="22" t="s">
        <v>302</v>
      </c>
      <c r="D25" s="196" t="s">
        <v>73</v>
      </c>
      <c r="E25" s="196" t="s">
        <v>92</v>
      </c>
      <c r="F25" s="196" t="s">
        <v>166</v>
      </c>
      <c r="G25" s="196" t="s">
        <v>304</v>
      </c>
      <c r="H25" s="196" t="s">
        <v>305</v>
      </c>
      <c r="I25" s="24">
        <v>5000</v>
      </c>
      <c r="J25" s="24">
        <v>5000</v>
      </c>
      <c r="K25" s="24">
        <v>5000</v>
      </c>
      <c r="L25" s="24"/>
      <c r="M25" s="24"/>
      <c r="N25" s="197"/>
      <c r="O25" s="197"/>
      <c r="P25" s="197"/>
      <c r="Q25" s="24"/>
      <c r="R25" s="24"/>
      <c r="S25" s="24"/>
      <c r="T25" s="24"/>
      <c r="U25" s="152"/>
      <c r="V25" s="24"/>
      <c r="W25" s="24"/>
    </row>
    <row r="26" s="1" customFormat="1" ht="22.5" customHeight="1" spans="1:23">
      <c r="A26" s="195" t="s">
        <v>306</v>
      </c>
      <c r="B26" s="25"/>
      <c r="C26" s="25"/>
      <c r="D26" s="25"/>
      <c r="E26" s="25"/>
      <c r="F26" s="25"/>
      <c r="G26" s="25"/>
      <c r="H26" s="25"/>
      <c r="I26" s="24">
        <v>200000</v>
      </c>
      <c r="J26" s="24">
        <v>200000</v>
      </c>
      <c r="K26" s="24">
        <v>200000</v>
      </c>
      <c r="L26" s="24"/>
      <c r="M26" s="24"/>
      <c r="N26" s="197"/>
      <c r="O26" s="197"/>
      <c r="P26" s="197"/>
      <c r="Q26" s="24"/>
      <c r="R26" s="24"/>
      <c r="S26" s="24"/>
      <c r="T26" s="24"/>
      <c r="U26" s="152"/>
      <c r="V26" s="24"/>
      <c r="W26" s="24"/>
    </row>
    <row r="27" s="1" customFormat="1" ht="22.5" customHeight="1" spans="1:23">
      <c r="A27" s="196" t="s">
        <v>307</v>
      </c>
      <c r="B27" s="196" t="s">
        <v>308</v>
      </c>
      <c r="C27" s="22" t="s">
        <v>306</v>
      </c>
      <c r="D27" s="196" t="s">
        <v>73</v>
      </c>
      <c r="E27" s="196" t="s">
        <v>100</v>
      </c>
      <c r="F27" s="196" t="s">
        <v>173</v>
      </c>
      <c r="G27" s="196" t="s">
        <v>290</v>
      </c>
      <c r="H27" s="196" t="s">
        <v>291</v>
      </c>
      <c r="I27" s="24">
        <v>200000</v>
      </c>
      <c r="J27" s="24">
        <v>200000</v>
      </c>
      <c r="K27" s="24">
        <v>200000</v>
      </c>
      <c r="L27" s="24"/>
      <c r="M27" s="24"/>
      <c r="N27" s="197"/>
      <c r="O27" s="197"/>
      <c r="P27" s="197"/>
      <c r="Q27" s="24"/>
      <c r="R27" s="24"/>
      <c r="S27" s="24"/>
      <c r="T27" s="24"/>
      <c r="U27" s="152"/>
      <c r="V27" s="24"/>
      <c r="W27" s="24"/>
    </row>
    <row r="28" s="1" customFormat="1" ht="22.5" customHeight="1" spans="1:23">
      <c r="A28" s="195" t="s">
        <v>309</v>
      </c>
      <c r="B28" s="25"/>
      <c r="C28" s="25"/>
      <c r="D28" s="25"/>
      <c r="E28" s="25"/>
      <c r="F28" s="25"/>
      <c r="G28" s="25"/>
      <c r="H28" s="25"/>
      <c r="I28" s="24">
        <v>15000</v>
      </c>
      <c r="J28" s="24">
        <v>15000</v>
      </c>
      <c r="K28" s="24">
        <v>15000</v>
      </c>
      <c r="L28" s="24"/>
      <c r="M28" s="24"/>
      <c r="N28" s="197"/>
      <c r="O28" s="197"/>
      <c r="P28" s="197"/>
      <c r="Q28" s="24"/>
      <c r="R28" s="24"/>
      <c r="S28" s="24"/>
      <c r="T28" s="24"/>
      <c r="U28" s="152"/>
      <c r="V28" s="24"/>
      <c r="W28" s="24"/>
    </row>
    <row r="29" s="1" customFormat="1" ht="22.5" customHeight="1" spans="1:23">
      <c r="A29" s="196" t="s">
        <v>287</v>
      </c>
      <c r="B29" s="196" t="s">
        <v>310</v>
      </c>
      <c r="C29" s="22" t="s">
        <v>309</v>
      </c>
      <c r="D29" s="196" t="s">
        <v>73</v>
      </c>
      <c r="E29" s="196" t="s">
        <v>91</v>
      </c>
      <c r="F29" s="196" t="s">
        <v>165</v>
      </c>
      <c r="G29" s="196" t="s">
        <v>294</v>
      </c>
      <c r="H29" s="196" t="s">
        <v>295</v>
      </c>
      <c r="I29" s="24">
        <v>10000</v>
      </c>
      <c r="J29" s="24">
        <v>10000</v>
      </c>
      <c r="K29" s="24">
        <v>10000</v>
      </c>
      <c r="L29" s="24"/>
      <c r="M29" s="24"/>
      <c r="N29" s="197"/>
      <c r="O29" s="197"/>
      <c r="P29" s="197"/>
      <c r="Q29" s="24"/>
      <c r="R29" s="24"/>
      <c r="S29" s="24"/>
      <c r="T29" s="24"/>
      <c r="U29" s="152"/>
      <c r="V29" s="24"/>
      <c r="W29" s="24"/>
    </row>
    <row r="30" s="1" customFormat="1" ht="22.5" customHeight="1" spans="1:23">
      <c r="A30" s="196" t="s">
        <v>287</v>
      </c>
      <c r="B30" s="196" t="s">
        <v>310</v>
      </c>
      <c r="C30" s="22" t="s">
        <v>309</v>
      </c>
      <c r="D30" s="196" t="s">
        <v>73</v>
      </c>
      <c r="E30" s="196" t="s">
        <v>91</v>
      </c>
      <c r="F30" s="196" t="s">
        <v>165</v>
      </c>
      <c r="G30" s="196" t="s">
        <v>246</v>
      </c>
      <c r="H30" s="196" t="s">
        <v>247</v>
      </c>
      <c r="I30" s="24">
        <v>5000</v>
      </c>
      <c r="J30" s="24">
        <v>5000</v>
      </c>
      <c r="K30" s="24">
        <v>5000</v>
      </c>
      <c r="L30" s="24"/>
      <c r="M30" s="24"/>
      <c r="N30" s="197"/>
      <c r="O30" s="197"/>
      <c r="P30" s="197"/>
      <c r="Q30" s="24"/>
      <c r="R30" s="24"/>
      <c r="S30" s="24"/>
      <c r="T30" s="24"/>
      <c r="U30" s="152"/>
      <c r="V30" s="24"/>
      <c r="W30" s="24"/>
    </row>
    <row r="31" s="1" customFormat="1" ht="22.5" customHeight="1" spans="1:23">
      <c r="A31" s="195" t="s">
        <v>311</v>
      </c>
      <c r="B31" s="25"/>
      <c r="C31" s="25"/>
      <c r="D31" s="25"/>
      <c r="E31" s="25"/>
      <c r="F31" s="25"/>
      <c r="G31" s="25"/>
      <c r="H31" s="25"/>
      <c r="I31" s="24">
        <v>60000</v>
      </c>
      <c r="J31" s="24">
        <v>60000</v>
      </c>
      <c r="K31" s="24">
        <v>60000</v>
      </c>
      <c r="L31" s="24"/>
      <c r="M31" s="24"/>
      <c r="N31" s="197"/>
      <c r="O31" s="197"/>
      <c r="P31" s="197"/>
      <c r="Q31" s="24"/>
      <c r="R31" s="24"/>
      <c r="S31" s="24"/>
      <c r="T31" s="24"/>
      <c r="U31" s="152"/>
      <c r="V31" s="24"/>
      <c r="W31" s="24"/>
    </row>
    <row r="32" s="1" customFormat="1" ht="22.5" customHeight="1" spans="1:23">
      <c r="A32" s="196" t="s">
        <v>287</v>
      </c>
      <c r="B32" s="196" t="s">
        <v>312</v>
      </c>
      <c r="C32" s="22" t="s">
        <v>311</v>
      </c>
      <c r="D32" s="196" t="s">
        <v>73</v>
      </c>
      <c r="E32" s="196" t="s">
        <v>92</v>
      </c>
      <c r="F32" s="196" t="s">
        <v>166</v>
      </c>
      <c r="G32" s="196" t="s">
        <v>248</v>
      </c>
      <c r="H32" s="196" t="s">
        <v>249</v>
      </c>
      <c r="I32" s="24">
        <v>30000</v>
      </c>
      <c r="J32" s="24">
        <v>30000</v>
      </c>
      <c r="K32" s="24">
        <v>30000</v>
      </c>
      <c r="L32" s="24"/>
      <c r="M32" s="24"/>
      <c r="N32" s="197"/>
      <c r="O32" s="197"/>
      <c r="P32" s="197"/>
      <c r="Q32" s="24"/>
      <c r="R32" s="24"/>
      <c r="S32" s="24"/>
      <c r="T32" s="24"/>
      <c r="U32" s="152"/>
      <c r="V32" s="24"/>
      <c r="W32" s="24"/>
    </row>
    <row r="33" s="1" customFormat="1" ht="22.5" customHeight="1" spans="1:23">
      <c r="A33" s="196" t="s">
        <v>287</v>
      </c>
      <c r="B33" s="196" t="s">
        <v>312</v>
      </c>
      <c r="C33" s="22" t="s">
        <v>311</v>
      </c>
      <c r="D33" s="196" t="s">
        <v>73</v>
      </c>
      <c r="E33" s="196" t="s">
        <v>92</v>
      </c>
      <c r="F33" s="196" t="s">
        <v>166</v>
      </c>
      <c r="G33" s="196" t="s">
        <v>246</v>
      </c>
      <c r="H33" s="196" t="s">
        <v>247</v>
      </c>
      <c r="I33" s="24">
        <v>20000</v>
      </c>
      <c r="J33" s="24">
        <v>20000</v>
      </c>
      <c r="K33" s="24">
        <v>20000</v>
      </c>
      <c r="L33" s="24"/>
      <c r="M33" s="24"/>
      <c r="N33" s="197"/>
      <c r="O33" s="197"/>
      <c r="P33" s="197"/>
      <c r="Q33" s="24"/>
      <c r="R33" s="24"/>
      <c r="S33" s="24"/>
      <c r="T33" s="24"/>
      <c r="U33" s="152"/>
      <c r="V33" s="24"/>
      <c r="W33" s="24"/>
    </row>
    <row r="34" s="1" customFormat="1" ht="22.5" customHeight="1" spans="1:23">
      <c r="A34" s="196" t="s">
        <v>287</v>
      </c>
      <c r="B34" s="196" t="s">
        <v>312</v>
      </c>
      <c r="C34" s="22" t="s">
        <v>311</v>
      </c>
      <c r="D34" s="196" t="s">
        <v>73</v>
      </c>
      <c r="E34" s="196" t="s">
        <v>92</v>
      </c>
      <c r="F34" s="196" t="s">
        <v>166</v>
      </c>
      <c r="G34" s="196" t="s">
        <v>268</v>
      </c>
      <c r="H34" s="196" t="s">
        <v>269</v>
      </c>
      <c r="I34" s="24">
        <v>10000</v>
      </c>
      <c r="J34" s="24">
        <v>10000</v>
      </c>
      <c r="K34" s="24">
        <v>10000</v>
      </c>
      <c r="L34" s="24"/>
      <c r="M34" s="24"/>
      <c r="N34" s="197"/>
      <c r="O34" s="197"/>
      <c r="P34" s="197"/>
      <c r="Q34" s="24"/>
      <c r="R34" s="24"/>
      <c r="S34" s="24"/>
      <c r="T34" s="24"/>
      <c r="U34" s="152"/>
      <c r="V34" s="24"/>
      <c r="W34" s="24"/>
    </row>
    <row r="35" s="1" customFormat="1" ht="22.5" customHeight="1" spans="1:23">
      <c r="A35" s="195" t="s">
        <v>313</v>
      </c>
      <c r="B35" s="25"/>
      <c r="C35" s="25"/>
      <c r="D35" s="25"/>
      <c r="E35" s="25"/>
      <c r="F35" s="25"/>
      <c r="G35" s="25"/>
      <c r="H35" s="25"/>
      <c r="I35" s="24">
        <v>150000</v>
      </c>
      <c r="J35" s="24">
        <v>150000</v>
      </c>
      <c r="K35" s="24">
        <v>150000</v>
      </c>
      <c r="L35" s="24"/>
      <c r="M35" s="24"/>
      <c r="N35" s="197"/>
      <c r="O35" s="197"/>
      <c r="P35" s="197"/>
      <c r="Q35" s="24"/>
      <c r="R35" s="24"/>
      <c r="S35" s="24"/>
      <c r="T35" s="24"/>
      <c r="U35" s="152"/>
      <c r="V35" s="24"/>
      <c r="W35" s="24"/>
    </row>
    <row r="36" s="1" customFormat="1" ht="22.5" customHeight="1" spans="1:23">
      <c r="A36" s="196" t="s">
        <v>287</v>
      </c>
      <c r="B36" s="196" t="s">
        <v>314</v>
      </c>
      <c r="C36" s="22" t="s">
        <v>313</v>
      </c>
      <c r="D36" s="196" t="s">
        <v>73</v>
      </c>
      <c r="E36" s="196" t="s">
        <v>92</v>
      </c>
      <c r="F36" s="196" t="s">
        <v>166</v>
      </c>
      <c r="G36" s="196" t="s">
        <v>248</v>
      </c>
      <c r="H36" s="196" t="s">
        <v>249</v>
      </c>
      <c r="I36" s="24">
        <v>70000</v>
      </c>
      <c r="J36" s="24">
        <v>70000</v>
      </c>
      <c r="K36" s="24">
        <v>70000</v>
      </c>
      <c r="L36" s="24"/>
      <c r="M36" s="24"/>
      <c r="N36" s="197"/>
      <c r="O36" s="197"/>
      <c r="P36" s="197"/>
      <c r="Q36" s="24"/>
      <c r="R36" s="24"/>
      <c r="S36" s="24"/>
      <c r="T36" s="24"/>
      <c r="U36" s="152"/>
      <c r="V36" s="24"/>
      <c r="W36" s="24"/>
    </row>
    <row r="37" s="1" customFormat="1" ht="22.5" customHeight="1" spans="1:23">
      <c r="A37" s="196" t="s">
        <v>287</v>
      </c>
      <c r="B37" s="196" t="s">
        <v>314</v>
      </c>
      <c r="C37" s="22" t="s">
        <v>313</v>
      </c>
      <c r="D37" s="196" t="s">
        <v>73</v>
      </c>
      <c r="E37" s="196" t="s">
        <v>92</v>
      </c>
      <c r="F37" s="196" t="s">
        <v>166</v>
      </c>
      <c r="G37" s="196" t="s">
        <v>246</v>
      </c>
      <c r="H37" s="196" t="s">
        <v>247</v>
      </c>
      <c r="I37" s="24">
        <v>80000</v>
      </c>
      <c r="J37" s="24">
        <v>80000</v>
      </c>
      <c r="K37" s="24">
        <v>80000</v>
      </c>
      <c r="L37" s="24"/>
      <c r="M37" s="24"/>
      <c r="N37" s="197"/>
      <c r="O37" s="197"/>
      <c r="P37" s="197"/>
      <c r="Q37" s="24"/>
      <c r="R37" s="24"/>
      <c r="S37" s="24"/>
      <c r="T37" s="24"/>
      <c r="U37" s="152"/>
      <c r="V37" s="24"/>
      <c r="W37" s="24"/>
    </row>
    <row r="38" s="1" customFormat="1" ht="22.5" customHeight="1" spans="1:23">
      <c r="A38" s="195" t="s">
        <v>315</v>
      </c>
      <c r="B38" s="25"/>
      <c r="C38" s="25"/>
      <c r="D38" s="25"/>
      <c r="E38" s="25"/>
      <c r="F38" s="25"/>
      <c r="G38" s="25"/>
      <c r="H38" s="25"/>
      <c r="I38" s="24">
        <v>50000</v>
      </c>
      <c r="J38" s="24">
        <v>50000</v>
      </c>
      <c r="K38" s="24">
        <v>50000</v>
      </c>
      <c r="L38" s="24"/>
      <c r="M38" s="24"/>
      <c r="N38" s="197"/>
      <c r="O38" s="197"/>
      <c r="P38" s="197"/>
      <c r="Q38" s="24"/>
      <c r="R38" s="24"/>
      <c r="S38" s="24"/>
      <c r="T38" s="24"/>
      <c r="U38" s="152"/>
      <c r="V38" s="24"/>
      <c r="W38" s="24"/>
    </row>
    <row r="39" s="1" customFormat="1" ht="22.5" customHeight="1" spans="1:23">
      <c r="A39" s="196" t="s">
        <v>287</v>
      </c>
      <c r="B39" s="196" t="s">
        <v>316</v>
      </c>
      <c r="C39" s="22" t="s">
        <v>315</v>
      </c>
      <c r="D39" s="196" t="s">
        <v>73</v>
      </c>
      <c r="E39" s="196" t="s">
        <v>92</v>
      </c>
      <c r="F39" s="196" t="s">
        <v>166</v>
      </c>
      <c r="G39" s="196" t="s">
        <v>298</v>
      </c>
      <c r="H39" s="196" t="s">
        <v>299</v>
      </c>
      <c r="I39" s="24">
        <v>50000</v>
      </c>
      <c r="J39" s="24">
        <v>50000</v>
      </c>
      <c r="K39" s="24">
        <v>50000</v>
      </c>
      <c r="L39" s="24"/>
      <c r="M39" s="24"/>
      <c r="N39" s="197"/>
      <c r="O39" s="197"/>
      <c r="P39" s="197"/>
      <c r="Q39" s="24"/>
      <c r="R39" s="24"/>
      <c r="S39" s="24"/>
      <c r="T39" s="24"/>
      <c r="U39" s="152"/>
      <c r="V39" s="24"/>
      <c r="W39" s="24"/>
    </row>
    <row r="40" s="1" customFormat="1" ht="22.5" customHeight="1" spans="1:23">
      <c r="A40" s="195" t="s">
        <v>317</v>
      </c>
      <c r="B40" s="25"/>
      <c r="C40" s="25"/>
      <c r="D40" s="25"/>
      <c r="E40" s="25"/>
      <c r="F40" s="25"/>
      <c r="G40" s="25"/>
      <c r="H40" s="25"/>
      <c r="I40" s="24">
        <v>20000</v>
      </c>
      <c r="J40" s="24">
        <v>20000</v>
      </c>
      <c r="K40" s="24">
        <v>20000</v>
      </c>
      <c r="L40" s="24"/>
      <c r="M40" s="24"/>
      <c r="N40" s="197"/>
      <c r="O40" s="197"/>
      <c r="P40" s="197"/>
      <c r="Q40" s="24"/>
      <c r="R40" s="24"/>
      <c r="S40" s="24"/>
      <c r="T40" s="24"/>
      <c r="U40" s="152"/>
      <c r="V40" s="24"/>
      <c r="W40" s="24"/>
    </row>
    <row r="41" s="1" customFormat="1" ht="22.5" customHeight="1" spans="1:23">
      <c r="A41" s="196" t="s">
        <v>287</v>
      </c>
      <c r="B41" s="196" t="s">
        <v>318</v>
      </c>
      <c r="C41" s="22" t="s">
        <v>317</v>
      </c>
      <c r="D41" s="196" t="s">
        <v>73</v>
      </c>
      <c r="E41" s="196" t="s">
        <v>92</v>
      </c>
      <c r="F41" s="196" t="s">
        <v>166</v>
      </c>
      <c r="G41" s="196" t="s">
        <v>248</v>
      </c>
      <c r="H41" s="196" t="s">
        <v>249</v>
      </c>
      <c r="I41" s="24">
        <v>10000</v>
      </c>
      <c r="J41" s="24">
        <v>10000</v>
      </c>
      <c r="K41" s="24">
        <v>10000</v>
      </c>
      <c r="L41" s="24"/>
      <c r="M41" s="24"/>
      <c r="N41" s="197"/>
      <c r="O41" s="197"/>
      <c r="P41" s="197"/>
      <c r="Q41" s="24"/>
      <c r="R41" s="24"/>
      <c r="S41" s="24"/>
      <c r="T41" s="24"/>
      <c r="U41" s="152"/>
      <c r="V41" s="24"/>
      <c r="W41" s="24"/>
    </row>
    <row r="42" s="1" customFormat="1" ht="22.5" customHeight="1" spans="1:23">
      <c r="A42" s="196" t="s">
        <v>287</v>
      </c>
      <c r="B42" s="196" t="s">
        <v>318</v>
      </c>
      <c r="C42" s="22" t="s">
        <v>317</v>
      </c>
      <c r="D42" s="196" t="s">
        <v>73</v>
      </c>
      <c r="E42" s="196" t="s">
        <v>92</v>
      </c>
      <c r="F42" s="196" t="s">
        <v>166</v>
      </c>
      <c r="G42" s="196" t="s">
        <v>246</v>
      </c>
      <c r="H42" s="196" t="s">
        <v>247</v>
      </c>
      <c r="I42" s="24">
        <v>10000</v>
      </c>
      <c r="J42" s="24">
        <v>10000</v>
      </c>
      <c r="K42" s="24">
        <v>10000</v>
      </c>
      <c r="L42" s="24"/>
      <c r="M42" s="24"/>
      <c r="N42" s="197"/>
      <c r="O42" s="197"/>
      <c r="P42" s="197"/>
      <c r="Q42" s="24"/>
      <c r="R42" s="24"/>
      <c r="S42" s="24"/>
      <c r="T42" s="24"/>
      <c r="U42" s="152"/>
      <c r="V42" s="24"/>
      <c r="W42" s="24"/>
    </row>
    <row r="43" s="1" customFormat="1" ht="22.5" customHeight="1" spans="1:23">
      <c r="A43" s="198" t="s">
        <v>113</v>
      </c>
      <c r="B43" s="199"/>
      <c r="C43" s="199"/>
      <c r="D43" s="199"/>
      <c r="E43" s="199"/>
      <c r="F43" s="199"/>
      <c r="G43" s="199"/>
      <c r="H43" s="200"/>
      <c r="I43" s="24">
        <v>1430000</v>
      </c>
      <c r="J43" s="24">
        <v>530000</v>
      </c>
      <c r="K43" s="201">
        <v>530000</v>
      </c>
      <c r="L43" s="24"/>
      <c r="M43" s="24"/>
      <c r="N43" s="197"/>
      <c r="O43" s="197"/>
      <c r="P43" s="197"/>
      <c r="Q43" s="24"/>
      <c r="R43" s="24">
        <v>900000</v>
      </c>
      <c r="S43" s="24"/>
      <c r="T43" s="24"/>
      <c r="U43" s="202"/>
      <c r="V43" s="24"/>
      <c r="W43" s="24">
        <v>900000</v>
      </c>
    </row>
  </sheetData>
  <mergeCells count="38">
    <mergeCell ref="A2:W2"/>
    <mergeCell ref="A3:H3"/>
    <mergeCell ref="J4:M4"/>
    <mergeCell ref="N4:P4"/>
    <mergeCell ref="R4:W4"/>
    <mergeCell ref="A9:C9"/>
    <mergeCell ref="A12:C12"/>
    <mergeCell ref="A19:C19"/>
    <mergeCell ref="A22:C22"/>
    <mergeCell ref="A26:C26"/>
    <mergeCell ref="A28:C28"/>
    <mergeCell ref="A31:C31"/>
    <mergeCell ref="A35:C35"/>
    <mergeCell ref="A38:C38"/>
    <mergeCell ref="A40:C40"/>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selection activeCell="B8" sqref="B8"/>
    </sheetView>
  </sheetViews>
  <sheetFormatPr defaultColWidth="10.7083333333333" defaultRowHeight="12" customHeight="1"/>
  <cols>
    <col min="1" max="1" width="40" style="1" customWidth="1"/>
    <col min="2" max="2" width="56" style="1" customWidth="1"/>
    <col min="3" max="5" width="21.2833333333333" style="1" customWidth="1"/>
    <col min="6" max="6" width="14" style="1" customWidth="1"/>
    <col min="7" max="7" width="19.85" style="1" customWidth="1"/>
    <col min="8" max="9" width="14" style="1" customWidth="1"/>
    <col min="10" max="10" width="32.1416666666667" style="1" customWidth="1"/>
    <col min="11" max="16384" width="10.7083333333333" style="1"/>
  </cols>
  <sheetData>
    <row r="1" s="1" customFormat="1" ht="15" customHeight="1" spans="1:10">
      <c r="J1" s="176" t="s">
        <v>319</v>
      </c>
    </row>
    <row r="2" s="1" customFormat="1" ht="36.75" customHeight="1" spans="1:10">
      <c r="A2" s="5" t="s">
        <v>320</v>
      </c>
      <c r="B2" s="6"/>
      <c r="C2" s="6"/>
      <c r="D2" s="6"/>
      <c r="E2" s="6"/>
      <c r="F2" s="128"/>
      <c r="G2" s="6"/>
      <c r="H2" s="128"/>
      <c r="I2" s="128"/>
      <c r="J2" s="6"/>
    </row>
    <row r="3" s="1" customFormat="1" ht="17.25" customHeight="1" spans="1:10">
      <c r="A3" s="177" t="str">
        <f>"单位名称："&amp;"迪庆藏族自治州民政局"</f>
        <v>单位名称：迪庆藏族自治州民政局</v>
      </c>
      <c r="B3" s="178"/>
    </row>
    <row r="4" s="1" customFormat="1" ht="44.25" customHeight="1" spans="1:10">
      <c r="A4" s="179" t="s">
        <v>321</v>
      </c>
      <c r="B4" s="179" t="s">
        <v>322</v>
      </c>
      <c r="C4" s="179" t="s">
        <v>323</v>
      </c>
      <c r="D4" s="179" t="s">
        <v>324</v>
      </c>
      <c r="E4" s="179" t="s">
        <v>325</v>
      </c>
      <c r="F4" s="180" t="s">
        <v>326</v>
      </c>
      <c r="G4" s="179" t="s">
        <v>327</v>
      </c>
      <c r="H4" s="180" t="s">
        <v>328</v>
      </c>
      <c r="I4" s="180" t="s">
        <v>329</v>
      </c>
      <c r="J4" s="179" t="s">
        <v>330</v>
      </c>
    </row>
    <row r="5" s="1" customFormat="1" ht="19.5" customHeight="1" spans="1:10">
      <c r="A5" s="181">
        <v>1</v>
      </c>
      <c r="B5" s="181">
        <v>2</v>
      </c>
      <c r="C5" s="181">
        <v>3</v>
      </c>
      <c r="D5" s="181">
        <v>4</v>
      </c>
      <c r="E5" s="181">
        <v>5</v>
      </c>
      <c r="F5" s="181">
        <v>6</v>
      </c>
      <c r="G5" s="181">
        <v>7</v>
      </c>
      <c r="H5" s="181">
        <v>8</v>
      </c>
      <c r="I5" s="181">
        <v>9</v>
      </c>
      <c r="J5" s="181">
        <v>10</v>
      </c>
    </row>
    <row r="6" s="1" customFormat="1" ht="22.5" customHeight="1" spans="1:10">
      <c r="A6" s="182" t="s">
        <v>73</v>
      </c>
      <c r="B6" s="183"/>
      <c r="C6" s="183"/>
      <c r="D6" s="183"/>
      <c r="E6" s="182"/>
      <c r="F6" s="183"/>
      <c r="G6" s="182"/>
      <c r="H6" s="183"/>
      <c r="I6" s="183"/>
      <c r="J6" s="182"/>
    </row>
    <row r="7" s="1" customFormat="1" ht="22.5" customHeight="1" spans="1:10">
      <c r="A7" s="182" t="str">
        <f>"   "&amp;"社会救助工作经费"</f>
        <v>   社会救助工作经费</v>
      </c>
      <c r="B7" s="184" t="s">
        <v>331</v>
      </c>
      <c r="C7" s="185"/>
      <c r="D7" s="185"/>
      <c r="E7" s="185"/>
      <c r="F7" s="186"/>
      <c r="G7" s="185"/>
      <c r="H7" s="186"/>
      <c r="I7" s="186"/>
      <c r="J7" s="185"/>
    </row>
    <row r="8" s="1" customFormat="1" ht="22.5" customHeight="1" spans="1:10">
      <c r="A8" s="182"/>
      <c r="B8" s="184"/>
      <c r="C8" s="185" t="s">
        <v>332</v>
      </c>
      <c r="D8" s="185" t="s">
        <v>333</v>
      </c>
      <c r="E8" s="185" t="s">
        <v>334</v>
      </c>
      <c r="F8" s="186" t="s">
        <v>335</v>
      </c>
      <c r="G8" s="185" t="s">
        <v>336</v>
      </c>
      <c r="H8" s="186" t="s">
        <v>337</v>
      </c>
      <c r="I8" s="186" t="s">
        <v>338</v>
      </c>
      <c r="J8" s="185" t="s">
        <v>339</v>
      </c>
    </row>
    <row r="9" s="1" customFormat="1" ht="22.5" customHeight="1" spans="1:10">
      <c r="A9" s="25"/>
      <c r="B9" s="25"/>
      <c r="C9" s="185" t="s">
        <v>332</v>
      </c>
      <c r="D9" s="185" t="s">
        <v>340</v>
      </c>
      <c r="E9" s="185" t="s">
        <v>341</v>
      </c>
      <c r="F9" s="186" t="s">
        <v>335</v>
      </c>
      <c r="G9" s="185" t="s">
        <v>342</v>
      </c>
      <c r="H9" s="186" t="s">
        <v>343</v>
      </c>
      <c r="I9" s="186" t="s">
        <v>338</v>
      </c>
      <c r="J9" s="185" t="s">
        <v>341</v>
      </c>
    </row>
    <row r="10" s="1" customFormat="1" ht="22.5" customHeight="1" spans="1:10">
      <c r="A10" s="25"/>
      <c r="B10" s="25"/>
      <c r="C10" s="185" t="s">
        <v>344</v>
      </c>
      <c r="D10" s="185" t="s">
        <v>345</v>
      </c>
      <c r="E10" s="185" t="s">
        <v>346</v>
      </c>
      <c r="F10" s="186" t="s">
        <v>335</v>
      </c>
      <c r="G10" s="185" t="s">
        <v>347</v>
      </c>
      <c r="H10" s="186" t="s">
        <v>348</v>
      </c>
      <c r="I10" s="186" t="s">
        <v>338</v>
      </c>
      <c r="J10" s="185" t="s">
        <v>349</v>
      </c>
    </row>
    <row r="11" s="1" customFormat="1" ht="22.5" customHeight="1" spans="1:10">
      <c r="A11" s="25"/>
      <c r="B11" s="25"/>
      <c r="C11" s="185" t="s">
        <v>350</v>
      </c>
      <c r="D11" s="185" t="s">
        <v>351</v>
      </c>
      <c r="E11" s="185" t="s">
        <v>352</v>
      </c>
      <c r="F11" s="186" t="s">
        <v>335</v>
      </c>
      <c r="G11" s="185" t="s">
        <v>353</v>
      </c>
      <c r="H11" s="186" t="s">
        <v>348</v>
      </c>
      <c r="I11" s="186" t="s">
        <v>338</v>
      </c>
      <c r="J11" s="185" t="s">
        <v>352</v>
      </c>
    </row>
    <row r="12" s="1" customFormat="1" ht="22.5" customHeight="1" spans="1:10">
      <c r="A12" s="25"/>
      <c r="B12" s="25"/>
      <c r="C12" s="185" t="s">
        <v>350</v>
      </c>
      <c r="D12" s="185" t="s">
        <v>351</v>
      </c>
      <c r="E12" s="185" t="s">
        <v>354</v>
      </c>
      <c r="F12" s="186" t="s">
        <v>335</v>
      </c>
      <c r="G12" s="185" t="s">
        <v>347</v>
      </c>
      <c r="H12" s="186" t="s">
        <v>348</v>
      </c>
      <c r="I12" s="186" t="s">
        <v>338</v>
      </c>
      <c r="J12" s="185" t="s">
        <v>354</v>
      </c>
    </row>
    <row r="13" s="1" customFormat="1" ht="22.5" customHeight="1" spans="1:10">
      <c r="A13" s="182" t="str">
        <f>"   "&amp;"困难群众慰问经费"</f>
        <v>   困难群众慰问经费</v>
      </c>
      <c r="B13" s="184" t="s">
        <v>355</v>
      </c>
      <c r="C13" s="25"/>
      <c r="D13" s="25"/>
      <c r="E13" s="25"/>
      <c r="F13" s="25"/>
      <c r="G13" s="25"/>
      <c r="H13" s="25"/>
      <c r="I13" s="25"/>
      <c r="J13" s="25"/>
    </row>
    <row r="14" s="1" customFormat="1" ht="22.5" customHeight="1" spans="1:10">
      <c r="A14" s="25"/>
      <c r="B14" s="25"/>
      <c r="C14" s="185" t="s">
        <v>332</v>
      </c>
      <c r="D14" s="185" t="s">
        <v>356</v>
      </c>
      <c r="E14" s="185" t="s">
        <v>357</v>
      </c>
      <c r="F14" s="186" t="s">
        <v>335</v>
      </c>
      <c r="G14" s="185" t="s">
        <v>347</v>
      </c>
      <c r="H14" s="186" t="s">
        <v>348</v>
      </c>
      <c r="I14" s="186" t="s">
        <v>358</v>
      </c>
      <c r="J14" s="185" t="s">
        <v>359</v>
      </c>
    </row>
    <row r="15" s="1" customFormat="1" ht="22.5" customHeight="1" spans="1:10">
      <c r="A15" s="25"/>
      <c r="B15" s="25"/>
      <c r="C15" s="185" t="s">
        <v>332</v>
      </c>
      <c r="D15" s="185" t="s">
        <v>333</v>
      </c>
      <c r="E15" s="185" t="s">
        <v>360</v>
      </c>
      <c r="F15" s="186" t="s">
        <v>335</v>
      </c>
      <c r="G15" s="185" t="s">
        <v>347</v>
      </c>
      <c r="H15" s="186" t="s">
        <v>348</v>
      </c>
      <c r="I15" s="186" t="s">
        <v>358</v>
      </c>
      <c r="J15" s="185" t="s">
        <v>361</v>
      </c>
    </row>
    <row r="16" s="1" customFormat="1" ht="22.5" customHeight="1" spans="1:10">
      <c r="A16" s="25"/>
      <c r="B16" s="25"/>
      <c r="C16" s="185" t="s">
        <v>332</v>
      </c>
      <c r="D16" s="185" t="s">
        <v>333</v>
      </c>
      <c r="E16" s="185" t="s">
        <v>362</v>
      </c>
      <c r="F16" s="186" t="s">
        <v>335</v>
      </c>
      <c r="G16" s="185" t="s">
        <v>347</v>
      </c>
      <c r="H16" s="186" t="s">
        <v>348</v>
      </c>
      <c r="I16" s="186" t="s">
        <v>358</v>
      </c>
      <c r="J16" s="185" t="s">
        <v>363</v>
      </c>
    </row>
    <row r="17" s="1" customFormat="1" ht="22.5" customHeight="1" spans="1:10">
      <c r="A17" s="25"/>
      <c r="B17" s="25"/>
      <c r="C17" s="185" t="s">
        <v>344</v>
      </c>
      <c r="D17" s="185" t="s">
        <v>345</v>
      </c>
      <c r="E17" s="185" t="s">
        <v>364</v>
      </c>
      <c r="F17" s="186" t="s">
        <v>365</v>
      </c>
      <c r="G17" s="185" t="s">
        <v>366</v>
      </c>
      <c r="H17" s="186" t="s">
        <v>348</v>
      </c>
      <c r="I17" s="186" t="s">
        <v>358</v>
      </c>
      <c r="J17" s="185" t="s">
        <v>367</v>
      </c>
    </row>
    <row r="18" s="1" customFormat="1" ht="22.5" customHeight="1" spans="1:10">
      <c r="A18" s="25"/>
      <c r="B18" s="25"/>
      <c r="C18" s="185" t="s">
        <v>350</v>
      </c>
      <c r="D18" s="185" t="s">
        <v>351</v>
      </c>
      <c r="E18" s="185" t="s">
        <v>368</v>
      </c>
      <c r="F18" s="186" t="s">
        <v>365</v>
      </c>
      <c r="G18" s="185" t="s">
        <v>366</v>
      </c>
      <c r="H18" s="186" t="s">
        <v>348</v>
      </c>
      <c r="I18" s="186" t="s">
        <v>358</v>
      </c>
      <c r="J18" s="185" t="s">
        <v>369</v>
      </c>
    </row>
    <row r="19" s="1" customFormat="1" ht="22.5" customHeight="1" spans="1:10">
      <c r="A19" s="182" t="str">
        <f>"   "&amp;"殡葬工作经费"</f>
        <v>   殡葬工作经费</v>
      </c>
      <c r="B19" s="184" t="s">
        <v>370</v>
      </c>
      <c r="C19" s="25"/>
      <c r="D19" s="25"/>
      <c r="E19" s="25"/>
      <c r="F19" s="25"/>
      <c r="G19" s="25"/>
      <c r="H19" s="25"/>
      <c r="I19" s="25"/>
      <c r="J19" s="25"/>
    </row>
    <row r="20" s="1" customFormat="1" ht="22.5" customHeight="1" spans="1:10">
      <c r="A20" s="25"/>
      <c r="B20" s="25"/>
      <c r="C20" s="185" t="s">
        <v>332</v>
      </c>
      <c r="D20" s="185" t="s">
        <v>356</v>
      </c>
      <c r="E20" s="185" t="s">
        <v>371</v>
      </c>
      <c r="F20" s="186" t="s">
        <v>372</v>
      </c>
      <c r="G20" s="185" t="s">
        <v>373</v>
      </c>
      <c r="H20" s="186" t="s">
        <v>343</v>
      </c>
      <c r="I20" s="186" t="s">
        <v>358</v>
      </c>
      <c r="J20" s="185" t="s">
        <v>374</v>
      </c>
    </row>
    <row r="21" s="1" customFormat="1" ht="22.5" customHeight="1" spans="1:10">
      <c r="A21" s="25"/>
      <c r="B21" s="25"/>
      <c r="C21" s="185" t="s">
        <v>332</v>
      </c>
      <c r="D21" s="185" t="s">
        <v>340</v>
      </c>
      <c r="E21" s="185" t="s">
        <v>375</v>
      </c>
      <c r="F21" s="186" t="s">
        <v>365</v>
      </c>
      <c r="G21" s="185" t="s">
        <v>157</v>
      </c>
      <c r="H21" s="186" t="s">
        <v>376</v>
      </c>
      <c r="I21" s="186" t="s">
        <v>338</v>
      </c>
      <c r="J21" s="185" t="s">
        <v>377</v>
      </c>
    </row>
    <row r="22" s="1" customFormat="1" ht="22.5" customHeight="1" spans="1:10">
      <c r="A22" s="25"/>
      <c r="B22" s="25"/>
      <c r="C22" s="185" t="s">
        <v>344</v>
      </c>
      <c r="D22" s="185" t="s">
        <v>378</v>
      </c>
      <c r="E22" s="185" t="s">
        <v>379</v>
      </c>
      <c r="F22" s="186" t="s">
        <v>335</v>
      </c>
      <c r="G22" s="185" t="s">
        <v>380</v>
      </c>
      <c r="H22" s="186" t="s">
        <v>348</v>
      </c>
      <c r="I22" s="186" t="s">
        <v>338</v>
      </c>
      <c r="J22" s="185" t="s">
        <v>381</v>
      </c>
    </row>
    <row r="23" s="1" customFormat="1" ht="22.5" customHeight="1" spans="1:10">
      <c r="A23" s="25"/>
      <c r="B23" s="25"/>
      <c r="C23" s="185" t="s">
        <v>350</v>
      </c>
      <c r="D23" s="185" t="s">
        <v>351</v>
      </c>
      <c r="E23" s="185" t="s">
        <v>382</v>
      </c>
      <c r="F23" s="186" t="s">
        <v>365</v>
      </c>
      <c r="G23" s="185" t="s">
        <v>383</v>
      </c>
      <c r="H23" s="186" t="s">
        <v>348</v>
      </c>
      <c r="I23" s="186" t="s">
        <v>338</v>
      </c>
      <c r="J23" s="185" t="s">
        <v>384</v>
      </c>
    </row>
    <row r="24" s="1" customFormat="1" ht="22.5" customHeight="1" spans="1:10">
      <c r="A24" s="25"/>
      <c r="B24" s="25"/>
      <c r="C24" s="185" t="s">
        <v>350</v>
      </c>
      <c r="D24" s="185" t="s">
        <v>351</v>
      </c>
      <c r="E24" s="185" t="s">
        <v>385</v>
      </c>
      <c r="F24" s="186" t="s">
        <v>335</v>
      </c>
      <c r="G24" s="185" t="s">
        <v>383</v>
      </c>
      <c r="H24" s="186" t="s">
        <v>348</v>
      </c>
      <c r="I24" s="186" t="s">
        <v>338</v>
      </c>
      <c r="J24" s="185" t="s">
        <v>386</v>
      </c>
    </row>
    <row r="25" s="1" customFormat="1" ht="22.5" customHeight="1" spans="1:10">
      <c r="A25" s="182" t="str">
        <f>"   "&amp;"社会组织人才队伍建设补助资金"</f>
        <v>   社会组织人才队伍建设补助资金</v>
      </c>
      <c r="B25" s="184" t="s">
        <v>387</v>
      </c>
      <c r="C25" s="25"/>
      <c r="D25" s="25"/>
      <c r="E25" s="25"/>
      <c r="F25" s="25"/>
      <c r="G25" s="25"/>
      <c r="H25" s="25"/>
      <c r="I25" s="25"/>
      <c r="J25" s="25"/>
    </row>
    <row r="26" s="1" customFormat="1" ht="22.5" customHeight="1" spans="1:10">
      <c r="A26" s="25"/>
      <c r="B26" s="25"/>
      <c r="C26" s="185" t="s">
        <v>332</v>
      </c>
      <c r="D26" s="185" t="s">
        <v>356</v>
      </c>
      <c r="E26" s="185" t="s">
        <v>388</v>
      </c>
      <c r="F26" s="186" t="s">
        <v>365</v>
      </c>
      <c r="G26" s="185" t="s">
        <v>380</v>
      </c>
      <c r="H26" s="186" t="s">
        <v>389</v>
      </c>
      <c r="I26" s="186" t="s">
        <v>338</v>
      </c>
      <c r="J26" s="185" t="s">
        <v>390</v>
      </c>
    </row>
    <row r="27" s="1" customFormat="1" ht="22.5" customHeight="1" spans="1:10">
      <c r="A27" s="25"/>
      <c r="B27" s="25"/>
      <c r="C27" s="185" t="s">
        <v>332</v>
      </c>
      <c r="D27" s="185" t="s">
        <v>333</v>
      </c>
      <c r="E27" s="185" t="s">
        <v>391</v>
      </c>
      <c r="F27" s="186" t="s">
        <v>365</v>
      </c>
      <c r="G27" s="185" t="s">
        <v>392</v>
      </c>
      <c r="H27" s="186" t="s">
        <v>348</v>
      </c>
      <c r="I27" s="186" t="s">
        <v>358</v>
      </c>
      <c r="J27" s="185" t="s">
        <v>393</v>
      </c>
    </row>
    <row r="28" s="1" customFormat="1" ht="22.5" customHeight="1" spans="1:10">
      <c r="A28" s="25"/>
      <c r="B28" s="25"/>
      <c r="C28" s="185" t="s">
        <v>332</v>
      </c>
      <c r="D28" s="185" t="s">
        <v>340</v>
      </c>
      <c r="E28" s="185" t="s">
        <v>394</v>
      </c>
      <c r="F28" s="186" t="s">
        <v>372</v>
      </c>
      <c r="G28" s="185" t="s">
        <v>395</v>
      </c>
      <c r="H28" s="186" t="s">
        <v>396</v>
      </c>
      <c r="I28" s="186" t="s">
        <v>338</v>
      </c>
      <c r="J28" s="185" t="s">
        <v>397</v>
      </c>
    </row>
    <row r="29" s="1" customFormat="1" ht="22.5" customHeight="1" spans="1:10">
      <c r="A29" s="25"/>
      <c r="B29" s="25"/>
      <c r="C29" s="185" t="s">
        <v>344</v>
      </c>
      <c r="D29" s="185" t="s">
        <v>345</v>
      </c>
      <c r="E29" s="185" t="s">
        <v>398</v>
      </c>
      <c r="F29" s="186" t="s">
        <v>365</v>
      </c>
      <c r="G29" s="185" t="s">
        <v>399</v>
      </c>
      <c r="H29" s="186" t="s">
        <v>389</v>
      </c>
      <c r="I29" s="186" t="s">
        <v>338</v>
      </c>
      <c r="J29" s="185" t="s">
        <v>400</v>
      </c>
    </row>
    <row r="30" s="1" customFormat="1" ht="22.5" customHeight="1" spans="1:10">
      <c r="A30" s="25"/>
      <c r="B30" s="25"/>
      <c r="C30" s="185" t="s">
        <v>350</v>
      </c>
      <c r="D30" s="185" t="s">
        <v>351</v>
      </c>
      <c r="E30" s="185" t="s">
        <v>351</v>
      </c>
      <c r="F30" s="186" t="s">
        <v>365</v>
      </c>
      <c r="G30" s="185" t="s">
        <v>401</v>
      </c>
      <c r="H30" s="186" t="s">
        <v>348</v>
      </c>
      <c r="I30" s="186" t="s">
        <v>358</v>
      </c>
      <c r="J30" s="185" t="s">
        <v>402</v>
      </c>
    </row>
    <row r="31" s="1" customFormat="1" ht="22.5" customHeight="1" spans="1:10">
      <c r="A31" s="182" t="str">
        <f>"   "&amp;"社会福利工作经费"</f>
        <v>   社会福利工作经费</v>
      </c>
      <c r="B31" s="184" t="s">
        <v>403</v>
      </c>
      <c r="C31" s="25"/>
      <c r="D31" s="25"/>
      <c r="E31" s="25"/>
      <c r="F31" s="25"/>
      <c r="G31" s="25"/>
      <c r="H31" s="25"/>
      <c r="I31" s="25"/>
      <c r="J31" s="25"/>
    </row>
    <row r="32" s="1" customFormat="1" ht="22.5" customHeight="1" spans="1:10">
      <c r="A32" s="25"/>
      <c r="B32" s="25"/>
      <c r="C32" s="185" t="s">
        <v>332</v>
      </c>
      <c r="D32" s="185" t="s">
        <v>356</v>
      </c>
      <c r="E32" s="185" t="s">
        <v>404</v>
      </c>
      <c r="F32" s="186" t="s">
        <v>335</v>
      </c>
      <c r="G32" s="185" t="s">
        <v>405</v>
      </c>
      <c r="H32" s="186" t="s">
        <v>337</v>
      </c>
      <c r="I32" s="186" t="s">
        <v>338</v>
      </c>
      <c r="J32" s="185" t="s">
        <v>403</v>
      </c>
    </row>
    <row r="33" s="1" customFormat="1" ht="22.5" customHeight="1" spans="1:10">
      <c r="A33" s="25"/>
      <c r="B33" s="25"/>
      <c r="C33" s="185" t="s">
        <v>344</v>
      </c>
      <c r="D33" s="185" t="s">
        <v>345</v>
      </c>
      <c r="E33" s="185" t="s">
        <v>406</v>
      </c>
      <c r="F33" s="186" t="s">
        <v>365</v>
      </c>
      <c r="G33" s="185" t="s">
        <v>366</v>
      </c>
      <c r="H33" s="186" t="s">
        <v>407</v>
      </c>
      <c r="I33" s="186" t="s">
        <v>338</v>
      </c>
      <c r="J33" s="185" t="s">
        <v>403</v>
      </c>
    </row>
    <row r="34" s="1" customFormat="1" ht="22.5" customHeight="1" spans="1:10">
      <c r="A34" s="25"/>
      <c r="B34" s="25"/>
      <c r="C34" s="185" t="s">
        <v>344</v>
      </c>
      <c r="D34" s="185" t="s">
        <v>408</v>
      </c>
      <c r="E34" s="185" t="s">
        <v>409</v>
      </c>
      <c r="F34" s="186" t="s">
        <v>365</v>
      </c>
      <c r="G34" s="185" t="s">
        <v>366</v>
      </c>
      <c r="H34" s="186" t="s">
        <v>348</v>
      </c>
      <c r="I34" s="186" t="s">
        <v>338</v>
      </c>
      <c r="J34" s="185" t="s">
        <v>403</v>
      </c>
    </row>
    <row r="35" s="1" customFormat="1" ht="22.5" customHeight="1" spans="1:10">
      <c r="A35" s="25"/>
      <c r="B35" s="25"/>
      <c r="C35" s="185" t="s">
        <v>350</v>
      </c>
      <c r="D35" s="185" t="s">
        <v>351</v>
      </c>
      <c r="E35" s="185" t="s">
        <v>410</v>
      </c>
      <c r="F35" s="186" t="s">
        <v>365</v>
      </c>
      <c r="G35" s="185" t="s">
        <v>366</v>
      </c>
      <c r="H35" s="186" t="s">
        <v>348</v>
      </c>
      <c r="I35" s="186" t="s">
        <v>338</v>
      </c>
      <c r="J35" s="185" t="s">
        <v>403</v>
      </c>
    </row>
    <row r="36" s="1" customFormat="1" ht="22.5" customHeight="1" spans="1:10">
      <c r="A36" s="25"/>
      <c r="B36" s="25"/>
      <c r="C36" s="185" t="s">
        <v>350</v>
      </c>
      <c r="D36" s="185" t="s">
        <v>351</v>
      </c>
      <c r="E36" s="185" t="s">
        <v>411</v>
      </c>
      <c r="F36" s="186" t="s">
        <v>365</v>
      </c>
      <c r="G36" s="185" t="s">
        <v>366</v>
      </c>
      <c r="H36" s="186" t="s">
        <v>348</v>
      </c>
      <c r="I36" s="186" t="s">
        <v>338</v>
      </c>
      <c r="J36" s="185" t="s">
        <v>412</v>
      </c>
    </row>
    <row r="37" s="1" customFormat="1" ht="22.5" customHeight="1" spans="1:10">
      <c r="A37" s="182" t="str">
        <f>"   "&amp;"婚登工作经费"</f>
        <v>   婚登工作经费</v>
      </c>
      <c r="B37" s="184" t="s">
        <v>413</v>
      </c>
      <c r="C37" s="25"/>
      <c r="D37" s="25"/>
      <c r="E37" s="25"/>
      <c r="F37" s="25"/>
      <c r="G37" s="25"/>
      <c r="H37" s="25"/>
      <c r="I37" s="25"/>
      <c r="J37" s="25"/>
    </row>
    <row r="38" s="1" customFormat="1" ht="22.5" customHeight="1" spans="1:10">
      <c r="A38" s="25"/>
      <c r="B38" s="25"/>
      <c r="C38" s="185" t="s">
        <v>332</v>
      </c>
      <c r="D38" s="185" t="s">
        <v>356</v>
      </c>
      <c r="E38" s="185" t="s">
        <v>414</v>
      </c>
      <c r="F38" s="186" t="s">
        <v>365</v>
      </c>
      <c r="G38" s="185" t="s">
        <v>415</v>
      </c>
      <c r="H38" s="186" t="s">
        <v>416</v>
      </c>
      <c r="I38" s="186" t="s">
        <v>338</v>
      </c>
      <c r="J38" s="185" t="s">
        <v>417</v>
      </c>
    </row>
    <row r="39" s="1" customFormat="1" ht="22.5" customHeight="1" spans="1:10">
      <c r="A39" s="25"/>
      <c r="B39" s="25"/>
      <c r="C39" s="185" t="s">
        <v>332</v>
      </c>
      <c r="D39" s="185" t="s">
        <v>333</v>
      </c>
      <c r="E39" s="185" t="s">
        <v>418</v>
      </c>
      <c r="F39" s="186" t="s">
        <v>419</v>
      </c>
      <c r="G39" s="185" t="s">
        <v>347</v>
      </c>
      <c r="H39" s="186" t="s">
        <v>348</v>
      </c>
      <c r="I39" s="186" t="s">
        <v>338</v>
      </c>
      <c r="J39" s="185" t="s">
        <v>418</v>
      </c>
    </row>
    <row r="40" s="1" customFormat="1" ht="22.5" customHeight="1" spans="1:10">
      <c r="A40" s="25"/>
      <c r="B40" s="25"/>
      <c r="C40" s="185" t="s">
        <v>332</v>
      </c>
      <c r="D40" s="185" t="s">
        <v>340</v>
      </c>
      <c r="E40" s="185" t="s">
        <v>420</v>
      </c>
      <c r="F40" s="186" t="s">
        <v>365</v>
      </c>
      <c r="G40" s="185" t="s">
        <v>415</v>
      </c>
      <c r="H40" s="186" t="s">
        <v>348</v>
      </c>
      <c r="I40" s="186" t="s">
        <v>338</v>
      </c>
      <c r="J40" s="185" t="s">
        <v>421</v>
      </c>
    </row>
    <row r="41" s="1" customFormat="1" ht="22.5" customHeight="1" spans="1:10">
      <c r="A41" s="25"/>
      <c r="B41" s="25"/>
      <c r="C41" s="185" t="s">
        <v>344</v>
      </c>
      <c r="D41" s="185" t="s">
        <v>345</v>
      </c>
      <c r="E41" s="185" t="s">
        <v>422</v>
      </c>
      <c r="F41" s="186" t="s">
        <v>335</v>
      </c>
      <c r="G41" s="185" t="s">
        <v>423</v>
      </c>
      <c r="H41" s="186" t="s">
        <v>348</v>
      </c>
      <c r="I41" s="186" t="s">
        <v>358</v>
      </c>
      <c r="J41" s="185" t="s">
        <v>424</v>
      </c>
    </row>
    <row r="42" s="1" customFormat="1" ht="22.5" customHeight="1" spans="1:10">
      <c r="A42" s="25"/>
      <c r="B42" s="25"/>
      <c r="C42" s="185" t="s">
        <v>350</v>
      </c>
      <c r="D42" s="185" t="s">
        <v>351</v>
      </c>
      <c r="E42" s="185" t="s">
        <v>382</v>
      </c>
      <c r="F42" s="186" t="s">
        <v>335</v>
      </c>
      <c r="G42" s="185" t="s">
        <v>425</v>
      </c>
      <c r="H42" s="186" t="s">
        <v>348</v>
      </c>
      <c r="I42" s="186" t="s">
        <v>358</v>
      </c>
      <c r="J42" s="185" t="s">
        <v>384</v>
      </c>
    </row>
    <row r="43" s="1" customFormat="1" ht="22.5" customHeight="1" spans="1:10">
      <c r="A43" s="182" t="str">
        <f>"   "&amp;"平安边界创建经费"</f>
        <v>   平安边界创建经费</v>
      </c>
      <c r="B43" s="184" t="s">
        <v>426</v>
      </c>
      <c r="C43" s="25"/>
      <c r="D43" s="25"/>
      <c r="E43" s="25"/>
      <c r="F43" s="25"/>
      <c r="G43" s="25"/>
      <c r="H43" s="25"/>
      <c r="I43" s="25"/>
      <c r="J43" s="25"/>
    </row>
    <row r="44" s="1" customFormat="1" ht="22.5" customHeight="1" spans="1:10">
      <c r="A44" s="25"/>
      <c r="B44" s="25"/>
      <c r="C44" s="185" t="s">
        <v>332</v>
      </c>
      <c r="D44" s="185" t="s">
        <v>356</v>
      </c>
      <c r="E44" s="185" t="s">
        <v>427</v>
      </c>
      <c r="F44" s="186" t="s">
        <v>365</v>
      </c>
      <c r="G44" s="185" t="s">
        <v>366</v>
      </c>
      <c r="H44" s="186" t="s">
        <v>428</v>
      </c>
      <c r="I44" s="186" t="s">
        <v>338</v>
      </c>
      <c r="J44" s="185" t="s">
        <v>429</v>
      </c>
    </row>
    <row r="45" s="1" customFormat="1" ht="22.5" customHeight="1" spans="1:10">
      <c r="A45" s="25"/>
      <c r="B45" s="25"/>
      <c r="C45" s="185" t="s">
        <v>332</v>
      </c>
      <c r="D45" s="185" t="s">
        <v>340</v>
      </c>
      <c r="E45" s="185" t="s">
        <v>430</v>
      </c>
      <c r="F45" s="186" t="s">
        <v>335</v>
      </c>
      <c r="G45" s="185" t="s">
        <v>431</v>
      </c>
      <c r="H45" s="186" t="s">
        <v>432</v>
      </c>
      <c r="I45" s="186" t="s">
        <v>338</v>
      </c>
      <c r="J45" s="185" t="s">
        <v>433</v>
      </c>
    </row>
    <row r="46" s="1" customFormat="1" ht="22.5" customHeight="1" spans="1:10">
      <c r="A46" s="25"/>
      <c r="B46" s="25"/>
      <c r="C46" s="185" t="s">
        <v>344</v>
      </c>
      <c r="D46" s="185" t="s">
        <v>345</v>
      </c>
      <c r="E46" s="185" t="s">
        <v>434</v>
      </c>
      <c r="F46" s="186" t="s">
        <v>365</v>
      </c>
      <c r="G46" s="185" t="s">
        <v>366</v>
      </c>
      <c r="H46" s="186" t="s">
        <v>348</v>
      </c>
      <c r="I46" s="186" t="s">
        <v>338</v>
      </c>
      <c r="J46" s="185" t="s">
        <v>435</v>
      </c>
    </row>
    <row r="47" s="1" customFormat="1" ht="22.5" customHeight="1" spans="1:10">
      <c r="A47" s="25"/>
      <c r="B47" s="25"/>
      <c r="C47" s="185" t="s">
        <v>344</v>
      </c>
      <c r="D47" s="185" t="s">
        <v>408</v>
      </c>
      <c r="E47" s="185" t="s">
        <v>436</v>
      </c>
      <c r="F47" s="186" t="s">
        <v>372</v>
      </c>
      <c r="G47" s="185" t="s">
        <v>347</v>
      </c>
      <c r="H47" s="186" t="s">
        <v>348</v>
      </c>
      <c r="I47" s="186" t="s">
        <v>338</v>
      </c>
      <c r="J47" s="185" t="s">
        <v>437</v>
      </c>
    </row>
    <row r="48" s="1" customFormat="1" ht="22.5" customHeight="1" spans="1:10">
      <c r="A48" s="25"/>
      <c r="B48" s="25"/>
      <c r="C48" s="185" t="s">
        <v>350</v>
      </c>
      <c r="D48" s="185" t="s">
        <v>351</v>
      </c>
      <c r="E48" s="185" t="s">
        <v>438</v>
      </c>
      <c r="F48" s="186" t="s">
        <v>365</v>
      </c>
      <c r="G48" s="185" t="s">
        <v>366</v>
      </c>
      <c r="H48" s="186" t="s">
        <v>348</v>
      </c>
      <c r="I48" s="186" t="s">
        <v>338</v>
      </c>
      <c r="J48" s="185" t="s">
        <v>439</v>
      </c>
    </row>
    <row r="49" s="1" customFormat="1" ht="22.5" customHeight="1" spans="1:10">
      <c r="A49" s="182" t="str">
        <f>"   "&amp;"地名管理工作经费"</f>
        <v>   地名管理工作经费</v>
      </c>
      <c r="B49" s="184" t="s">
        <v>440</v>
      </c>
      <c r="C49" s="25"/>
      <c r="D49" s="25"/>
      <c r="E49" s="25"/>
      <c r="F49" s="25"/>
      <c r="G49" s="25"/>
      <c r="H49" s="25"/>
      <c r="I49" s="25"/>
      <c r="J49" s="25"/>
    </row>
    <row r="50" s="1" customFormat="1" ht="22.5" customHeight="1" spans="1:10">
      <c r="A50" s="25"/>
      <c r="B50" s="25"/>
      <c r="C50" s="185" t="s">
        <v>332</v>
      </c>
      <c r="D50" s="185" t="s">
        <v>356</v>
      </c>
      <c r="E50" s="185" t="s">
        <v>441</v>
      </c>
      <c r="F50" s="186" t="s">
        <v>365</v>
      </c>
      <c r="G50" s="185" t="s">
        <v>366</v>
      </c>
      <c r="H50" s="186" t="s">
        <v>428</v>
      </c>
      <c r="I50" s="186" t="s">
        <v>338</v>
      </c>
      <c r="J50" s="185" t="s">
        <v>442</v>
      </c>
    </row>
    <row r="51" s="1" customFormat="1" ht="22.5" customHeight="1" spans="1:10">
      <c r="A51" s="25"/>
      <c r="B51" s="25"/>
      <c r="C51" s="185" t="s">
        <v>332</v>
      </c>
      <c r="D51" s="185" t="s">
        <v>340</v>
      </c>
      <c r="E51" s="185" t="s">
        <v>443</v>
      </c>
      <c r="F51" s="186" t="s">
        <v>335</v>
      </c>
      <c r="G51" s="185" t="s">
        <v>431</v>
      </c>
      <c r="H51" s="186" t="s">
        <v>432</v>
      </c>
      <c r="I51" s="186" t="s">
        <v>338</v>
      </c>
      <c r="J51" s="185" t="s">
        <v>443</v>
      </c>
    </row>
    <row r="52" s="1" customFormat="1" ht="22.5" customHeight="1" spans="1:10">
      <c r="A52" s="25"/>
      <c r="B52" s="25"/>
      <c r="C52" s="185" t="s">
        <v>344</v>
      </c>
      <c r="D52" s="185" t="s">
        <v>345</v>
      </c>
      <c r="E52" s="185" t="s">
        <v>444</v>
      </c>
      <c r="F52" s="186" t="s">
        <v>365</v>
      </c>
      <c r="G52" s="185" t="s">
        <v>366</v>
      </c>
      <c r="H52" s="186" t="s">
        <v>348</v>
      </c>
      <c r="I52" s="186" t="s">
        <v>338</v>
      </c>
      <c r="J52" s="185" t="s">
        <v>444</v>
      </c>
    </row>
    <row r="53" s="1" customFormat="1" ht="22.5" customHeight="1" spans="1:10">
      <c r="A53" s="25"/>
      <c r="B53" s="25"/>
      <c r="C53" s="185" t="s">
        <v>344</v>
      </c>
      <c r="D53" s="185" t="s">
        <v>408</v>
      </c>
      <c r="E53" s="185" t="s">
        <v>445</v>
      </c>
      <c r="F53" s="186" t="s">
        <v>365</v>
      </c>
      <c r="G53" s="185" t="s">
        <v>380</v>
      </c>
      <c r="H53" s="186" t="s">
        <v>348</v>
      </c>
      <c r="I53" s="186" t="s">
        <v>338</v>
      </c>
      <c r="J53" s="185" t="s">
        <v>446</v>
      </c>
    </row>
    <row r="54" s="1" customFormat="1" ht="22.5" customHeight="1" spans="1:10">
      <c r="A54" s="25"/>
      <c r="B54" s="25"/>
      <c r="C54" s="185" t="s">
        <v>350</v>
      </c>
      <c r="D54" s="185" t="s">
        <v>351</v>
      </c>
      <c r="E54" s="185" t="s">
        <v>438</v>
      </c>
      <c r="F54" s="186" t="s">
        <v>365</v>
      </c>
      <c r="G54" s="185" t="s">
        <v>383</v>
      </c>
      <c r="H54" s="186" t="s">
        <v>348</v>
      </c>
      <c r="I54" s="186" t="s">
        <v>338</v>
      </c>
      <c r="J54" s="185" t="s">
        <v>438</v>
      </c>
    </row>
    <row r="55" s="1" customFormat="1" ht="22.5" customHeight="1" spans="1:10">
      <c r="A55" s="182" t="str">
        <f>"   "&amp;"德钦县行政区划调整工作经费"</f>
        <v>   德钦县行政区划调整工作经费</v>
      </c>
      <c r="B55" s="184" t="s">
        <v>447</v>
      </c>
      <c r="C55" s="25"/>
      <c r="D55" s="25"/>
      <c r="E55" s="25"/>
      <c r="F55" s="25"/>
      <c r="G55" s="25"/>
      <c r="H55" s="25"/>
      <c r="I55" s="25"/>
      <c r="J55" s="25"/>
    </row>
    <row r="56" s="1" customFormat="1" ht="22.5" customHeight="1" spans="1:10">
      <c r="A56" s="25"/>
      <c r="B56" s="25"/>
      <c r="C56" s="185" t="s">
        <v>332</v>
      </c>
      <c r="D56" s="185" t="s">
        <v>356</v>
      </c>
      <c r="E56" s="185" t="s">
        <v>448</v>
      </c>
      <c r="F56" s="186" t="s">
        <v>335</v>
      </c>
      <c r="G56" s="185" t="s">
        <v>449</v>
      </c>
      <c r="H56" s="186" t="s">
        <v>450</v>
      </c>
      <c r="I56" s="186" t="s">
        <v>338</v>
      </c>
      <c r="J56" s="185" t="s">
        <v>451</v>
      </c>
    </row>
    <row r="57" s="1" customFormat="1" ht="22.5" customHeight="1" spans="1:10">
      <c r="A57" s="25"/>
      <c r="B57" s="25"/>
      <c r="C57" s="185" t="s">
        <v>332</v>
      </c>
      <c r="D57" s="185" t="s">
        <v>333</v>
      </c>
      <c r="E57" s="185" t="s">
        <v>448</v>
      </c>
      <c r="F57" s="186" t="s">
        <v>335</v>
      </c>
      <c r="G57" s="185" t="s">
        <v>452</v>
      </c>
      <c r="H57" s="186" t="s">
        <v>348</v>
      </c>
      <c r="I57" s="186" t="s">
        <v>358</v>
      </c>
      <c r="J57" s="185" t="s">
        <v>453</v>
      </c>
    </row>
    <row r="58" s="1" customFormat="1" ht="22.5" customHeight="1" spans="1:10">
      <c r="A58" s="25"/>
      <c r="B58" s="25"/>
      <c r="C58" s="185" t="s">
        <v>332</v>
      </c>
      <c r="D58" s="185" t="s">
        <v>340</v>
      </c>
      <c r="E58" s="185" t="s">
        <v>454</v>
      </c>
      <c r="F58" s="186" t="s">
        <v>419</v>
      </c>
      <c r="G58" s="185" t="s">
        <v>455</v>
      </c>
      <c r="H58" s="186" t="s">
        <v>343</v>
      </c>
      <c r="I58" s="186" t="s">
        <v>338</v>
      </c>
      <c r="J58" s="185" t="s">
        <v>453</v>
      </c>
    </row>
    <row r="59" s="1" customFormat="1" ht="22.5" customHeight="1" spans="1:10">
      <c r="A59" s="25"/>
      <c r="B59" s="25"/>
      <c r="C59" s="185" t="s">
        <v>344</v>
      </c>
      <c r="D59" s="185" t="s">
        <v>408</v>
      </c>
      <c r="E59" s="185" t="s">
        <v>456</v>
      </c>
      <c r="F59" s="186" t="s">
        <v>335</v>
      </c>
      <c r="G59" s="185" t="s">
        <v>347</v>
      </c>
      <c r="H59" s="186" t="s">
        <v>348</v>
      </c>
      <c r="I59" s="186" t="s">
        <v>358</v>
      </c>
      <c r="J59" s="185" t="s">
        <v>453</v>
      </c>
    </row>
    <row r="60" s="1" customFormat="1" ht="22.5" customHeight="1" spans="1:10">
      <c r="A60" s="25"/>
      <c r="B60" s="25"/>
      <c r="C60" s="185" t="s">
        <v>350</v>
      </c>
      <c r="D60" s="185" t="s">
        <v>351</v>
      </c>
      <c r="E60" s="185" t="s">
        <v>457</v>
      </c>
      <c r="F60" s="186" t="s">
        <v>335</v>
      </c>
      <c r="G60" s="185" t="s">
        <v>347</v>
      </c>
      <c r="H60" s="186" t="s">
        <v>348</v>
      </c>
      <c r="I60" s="186" t="s">
        <v>358</v>
      </c>
      <c r="J60" s="185" t="s">
        <v>457</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企业用户_825827193</cp:lastModifiedBy>
  <dcterms:created xsi:type="dcterms:W3CDTF">2026-01-13T06:51:00Z</dcterms:created>
  <dcterms:modified xsi:type="dcterms:W3CDTF">2026-01-29T07:20:22Z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678CB4342288493596F5256531394857_13</vt:lpwstr>
  </property>
  <property fmtid="{D5CDD505-2E9C-101B-9397-08002B2CF9AE}" pid="3" name="KSOProductBuildVer">
    <vt:lpwstr>2052-12.1.0.24657</vt:lpwstr>
  </property>
  <property fmtid="{D5CDD505-2E9C-101B-9397-08002B2CF9AE}" pid="4" name="CalculationRule">
    <vt:i4>0</vt:i4>
  </property>
</Properties>
</file>