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03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<sst xmlns="http://schemas.openxmlformats.org/spreadsheetml/2006/main" count="1002" uniqueCount="433">
  <si>
    <t>预算01-1表</t>
  </si>
  <si>
    <t>2026年部门财务收支预算总表</t>
  </si>
  <si>
    <t>单位名称：迪庆藏族自治州林业和草原科学研究所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</si>
  <si>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</si>
  <si>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</si>
  <si>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</si>
  <si>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</si>
  <si>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</si>
  <si>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</si>
  <si>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</si>
  <si>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</si>
  <si>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</si>
  <si>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</si>
  <si>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</si>
  <si>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</si>
  <si>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</si>
  <si>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</si>
  <si>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</si>
  <si>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</si>
  <si>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</si>
  <si>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</si>
  <si>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</si>
  <si>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</si>
  <si>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</si>
  <si>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</si>
  <si>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</si>
  <si>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</si>
  <si>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</si>
  <si>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</si>
  <si>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</si>
  <si>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</si>
  <si>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</si>
  <si>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</si>
  <si>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</si>
  <si>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</si>
  <si>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</si>
  <si>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</si>
  <si>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</si>
  <si>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</si>
  <si>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</si>
  <si>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</si>
  <si>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</si>
  <si>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</si>
  <si>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</si>
  <si>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</si>
  <si>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</si>
  <si>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</si>
  <si>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</si>
  <si>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</si>
  <si>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</si>
  <si>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</si>
  <si>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</si>
  <si>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</si>
  <si>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</si>
  <si>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</si>
  <si>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</si>
  <si>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</si>
  <si>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</si>
  <si>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</si>
  <si>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</si>
  <si>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</si>
  <si>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</si>
  <si>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</si>
  <si>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</si>
  <si>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</si>
  <si>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</si>
  <si>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</si>
  <si>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</si>
  <si>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</si>
  <si>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</si>
  <si>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</si>
  <si>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</si>
  <si>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</si>
  <si>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169007</t>
  </si>
  <si>
    <t>迪庆藏族自治州林业和草原科学研究所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</si>
  <si>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</si>
  <si>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</si>
  <si>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</si>
  <si>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</si>
  <si>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</si>
  <si>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</si>
  <si>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</si>
  <si>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</si>
  <si>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</si>
  <si>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</si>
  <si>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</si>
  <si>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</si>
  <si>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</si>
  <si>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</si>
  <si>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</si>
  <si>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20604</t>
  </si>
  <si>
    <t>技术研究与开发</t>
  </si>
  <si>
    <t>2060405</t>
  </si>
  <si>
    <t>20699</t>
  </si>
  <si>
    <t>其他科学技术支出</t>
  </si>
  <si>
    <t>208</t>
  </si>
  <si>
    <t>社会保障和就业支出</t>
  </si>
  <si>
    <t>20805</t>
  </si>
  <si>
    <t>行政事业单位养老支出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</si>
  <si>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</si>
  <si>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</si>
  <si>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</si>
  <si>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</si>
  <si>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</si>
  <si>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</si>
  <si>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</si>
  <si>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</si>
  <si>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</si>
  <si>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</si>
  <si>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</si>
  <si>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</si>
  <si>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213</t>
  </si>
  <si>
    <t>农林水支出</t>
  </si>
  <si>
    <t>21302</t>
  </si>
  <si>
    <t>2130204</t>
  </si>
  <si>
    <t>2130221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</si>
  <si>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</si>
  <si>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</si>
  <si>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</si>
  <si>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</si>
  <si>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</si>
  <si>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</si>
  <si>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</si>
  <si>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</si>
  <si>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</si>
  <si>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</si>
  <si>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</si>
  <si>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</si>
  <si>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</si>
  <si>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</si>
  <si>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</si>
  <si>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</si>
  <si>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</si>
  <si>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</si>
  <si>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</si>
  <si>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</si>
  <si>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</si>
  <si>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</si>
  <si>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</si>
  <si>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</si>
  <si>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</si>
  <si>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</si>
  <si>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</si>
  <si>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</si>
  <si>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</si>
  <si>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</si>
  <si>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</si>
  <si>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</si>
  <si>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</si>
  <si>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</si>
  <si>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</si>
  <si>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</si>
  <si>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</si>
  <si>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</si>
  <si>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</si>
  <si>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</si>
  <si>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</si>
  <si>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</si>
  <si>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</si>
  <si>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</si>
  <si>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</si>
  <si>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</si>
  <si>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</si>
  <si>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</si>
  <si>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</si>
  <si>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</si>
  <si>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</si>
  <si>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</si>
  <si>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</si>
  <si>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</si>
  <si>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</si>
  <si>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</si>
  <si>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共性技术研究与开发</t>
  </si>
  <si>
    <t>2069999</t>
  </si>
  <si>
    <t>其他行政事业单位养老支出</t>
  </si>
  <si>
    <t>死亡抚恤</t>
  </si>
  <si>
    <t>行政事业单位医疗</t>
  </si>
  <si>
    <t>事业单位医疗</t>
  </si>
  <si>
    <t>公务员医疗补助</t>
  </si>
  <si>
    <t>其他行政事业单位医疗支出</t>
  </si>
  <si>
    <t>林业和草原</t>
  </si>
  <si>
    <t>事业机构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</si>
  <si>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</si>
  <si>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</si>
  <si>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</si>
  <si>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</si>
  <si>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</si>
  <si>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</si>
  <si>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</si>
  <si>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</si>
  <si>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</si>
  <si>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</si>
  <si>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</si>
  <si>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</si>
  <si>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</si>
  <si>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</si>
  <si>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</si>
  <si>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</si>
  <si>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</si>
  <si>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</si>
  <si>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</si>
  <si>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</si>
  <si>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</si>
  <si>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</si>
  <si>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</si>
  <si>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</si>
  <si>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</si>
  <si>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</si>
  <si>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533400210000000017784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</si>
  <si>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</si>
  <si>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</si>
  <si>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</si>
  <si>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</si>
  <si>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</si>
  <si>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</si>
  <si>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</si>
  <si>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533400231100001406848</t>
  </si>
  <si>
    <t>事业人员规范后绩效奖</t>
  </si>
  <si>
    <t>533400210000000017785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</si>
  <si>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</si>
  <si>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</si>
  <si>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</si>
  <si>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</si>
  <si>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</si>
  <si>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</si>
  <si>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</si>
  <si>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</si>
  <si>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</si>
  <si>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</si>
  <si>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533400210000000017786</t>
  </si>
  <si>
    <t>30113</t>
  </si>
  <si>
    <t>533400210000000017792</t>
  </si>
  <si>
    <t>一般公用经费</t>
  </si>
  <si>
    <t>30299</t>
  </si>
  <si>
    <t>其他商品和服务支出</t>
  </si>
  <si>
    <t>30227</t>
  </si>
  <si>
    <t>委托业务费</t>
  </si>
  <si>
    <t>30201</t>
  </si>
  <si>
    <t>办公费</t>
  </si>
  <si>
    <t>30207</t>
  </si>
  <si>
    <t>邮电费</t>
  </si>
  <si>
    <t>31002</t>
  </si>
  <si>
    <t>办公设备购置</t>
  </si>
  <si>
    <t>31007</t>
  </si>
  <si>
    <t>信息网络及软件购置更新</t>
  </si>
  <si>
    <t>533400261100004871224</t>
  </si>
  <si>
    <t>福利费</t>
  </si>
  <si>
    <t>533400231100001406843</t>
  </si>
  <si>
    <t>办公取暖费</t>
  </si>
  <si>
    <t>30208</t>
  </si>
  <si>
    <t>取暖费</t>
  </si>
  <si>
    <t>533400210000000017791</t>
  </si>
  <si>
    <t>工会经费</t>
  </si>
  <si>
    <t>30228</t>
  </si>
  <si>
    <t>533400210000000017789</t>
  </si>
  <si>
    <t>公务用车运行维护费</t>
  </si>
  <si>
    <t>30231</t>
  </si>
  <si>
    <t>体检费</t>
  </si>
  <si>
    <t>离退休人员公用经费</t>
  </si>
  <si>
    <t>533400241100002122779</t>
  </si>
  <si>
    <t>遗属补助资金</t>
  </si>
  <si>
    <t>30305</t>
  </si>
  <si>
    <t>生活补助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</si>
  <si>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</si>
  <si>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</si>
  <si>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</si>
  <si>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</si>
  <si>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</si>
  <si>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</si>
  <si>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</si>
  <si>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古龙阿追三区科技人才计划中央补助资金</t>
  </si>
  <si>
    <t>事业发展类</t>
  </si>
  <si>
    <t>533400231100001967096</t>
  </si>
  <si>
    <t>30211</t>
  </si>
  <si>
    <t>差旅费</t>
  </si>
  <si>
    <t>30216</t>
  </si>
  <si>
    <t>培训费</t>
  </si>
  <si>
    <t>30218</t>
  </si>
  <si>
    <t>专用材料费</t>
  </si>
  <si>
    <t>三区科技人才支持计划中央补助资金</t>
  </si>
  <si>
    <t>533400231100001967045</t>
  </si>
  <si>
    <t>山茶科松科植物引种专项资金</t>
  </si>
  <si>
    <t>专项业务类</t>
  </si>
  <si>
    <t>533400221100000804515</t>
  </si>
  <si>
    <t>产业化管理</t>
  </si>
  <si>
    <t>30226</t>
  </si>
  <si>
    <t>劳务费</t>
  </si>
  <si>
    <t>亚高山乡土树种育苗繁育专项资金</t>
  </si>
  <si>
    <t>533400241100002399163</t>
  </si>
  <si>
    <t>2130206</t>
  </si>
  <si>
    <t>技术推广与转化</t>
  </si>
  <si>
    <t>云南维西糯山药贮藏保鲜及高值化关键技术研究（第二笔）经费</t>
  </si>
  <si>
    <t>533400251100004308084</t>
  </si>
  <si>
    <t>云南维西糯山药贮藏保鲜及高值化关键技术研究资金</t>
  </si>
  <si>
    <t>533400251100003472038</t>
  </si>
  <si>
    <t>赵贵娟2025年“三区”科技人才支持计划中央补助资金</t>
  </si>
  <si>
    <t>533400241100003084615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</si>
  <si>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</si>
  <si>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</si>
  <si>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</si>
  <si>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</si>
  <si>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</si>
  <si>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</si>
  <si>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</si>
  <si>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</si>
  <si>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</si>
  <si>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</si>
  <si>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</si>
  <si>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</si>
  <si>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以种子采集方式为主，兼顾苗木引种，引种山茶科、松科壳科58种。</t>
  </si>
  <si>
    <t>产出指标</t>
  </si>
  <si>
    <t>数量指标</t>
  </si>
  <si>
    <t>完成50种采种</t>
  </si>
  <si>
    <t>&lt;=</t>
  </si>
  <si>
    <t>50</t>
  </si>
  <si>
    <t>种</t>
  </si>
  <si>
    <t>定量指标</t>
  </si>
  <si>
    <t>山茶科松科引种</t>
  </si>
  <si>
    <t>效益指标</t>
  </si>
  <si>
    <t>社会效益</t>
  </si>
  <si>
    <t>提供观赏性植物</t>
  </si>
  <si>
    <t>=</t>
  </si>
  <si>
    <t>观赏性植物</t>
  </si>
  <si>
    <t>定性指标</t>
  </si>
  <si>
    <t>空山茶科松科引种</t>
  </si>
  <si>
    <t>生态效益</t>
  </si>
  <si>
    <t>增加一定区域物种</t>
  </si>
  <si>
    <t>满意度指标</t>
  </si>
  <si>
    <t>服务对象满意度</t>
  </si>
  <si>
    <t>民众满意度</t>
  </si>
  <si>
    <t>&gt;=</t>
  </si>
  <si>
    <t>85</t>
  </si>
  <si>
    <t>%</t>
  </si>
  <si>
    <t>亚高山乡土造林苗木繁育圃建设，开展种子采集处理，播种育苗，苗期管理，配合项目组完成技术培训，建立示范碑牌。</t>
  </si>
  <si>
    <t>完成12种乡土树种培育总计16.5万株</t>
  </si>
  <si>
    <t>12</t>
  </si>
  <si>
    <t>棵</t>
  </si>
  <si>
    <t>项目合同</t>
  </si>
  <si>
    <t>实现400万元产值</t>
  </si>
  <si>
    <t>400</t>
  </si>
  <si>
    <t>万元</t>
  </si>
  <si>
    <t>增强农民生态环境保护意识，改善生态环境</t>
  </si>
  <si>
    <t>人(户)</t>
  </si>
  <si>
    <t>提高植被覆盖率，减少水土流失，提高水源涵养能力</t>
  </si>
  <si>
    <t>平方公里</t>
  </si>
  <si>
    <t>提高林农满意度</t>
  </si>
  <si>
    <t>（1）系统解析维西糯山药贮藏过程中环境和生物变化对其品质影响的规
律，评价了维西糯山药的品质特征并解析了糯山药品质形成过程；
（2）系统研究维西糯山药中有效成分的构效关系，从分子水平探究维西
糯山药中各有效成分的功能，开发维西糯山药系列功能食品；
（3）开发糯山药产品1种，申请发明专利2件，发表研究论文3篇，参加
相关学术会议2次</t>
  </si>
  <si>
    <t>形成关键技 术</t>
  </si>
  <si>
    <t>项</t>
  </si>
  <si>
    <t>形成关键技术 2 项</t>
  </si>
  <si>
    <t>开 发产品</t>
  </si>
  <si>
    <t>开发产品 3-5种</t>
  </si>
  <si>
    <t>起草相 关企业标准</t>
  </si>
  <si>
    <t>1：0</t>
  </si>
  <si>
    <t>起草相关企业标准1-2 项</t>
  </si>
  <si>
    <t>申请 发明专利</t>
  </si>
  <si>
    <t>件</t>
  </si>
  <si>
    <t>申请发明专利5-6 件</t>
  </si>
  <si>
    <t>发表 研究论文</t>
  </si>
  <si>
    <t>8</t>
  </si>
  <si>
    <t>篇</t>
  </si>
  <si>
    <t>发表研究论文8-12 篇</t>
  </si>
  <si>
    <t>培养 学术骨干</t>
  </si>
  <si>
    <t>名</t>
  </si>
  <si>
    <t>培养 2-4 名学术骨干</t>
  </si>
  <si>
    <t>硕士研究生</t>
  </si>
  <si>
    <t>硕士研究生3-5 名</t>
  </si>
  <si>
    <t>服务对象满 意度调查</t>
  </si>
  <si>
    <t>90</t>
  </si>
  <si>
    <t>满意度≥90%</t>
  </si>
  <si>
    <t>预算06表</t>
  </si>
  <si>
    <t>2026年政府性基金预算支出预算表</t>
  </si>
  <si>
    <t>政府性基金预算支出</t>
  </si>
  <si>
    <t>备注：此表无数据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</si>
  <si>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</si>
  <si>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</si>
  <si>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</si>
  <si>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</si>
  <si>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</si>
  <si>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</si>
  <si>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</si>
  <si>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</si>
  <si>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</si>
  <si>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</si>
  <si>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</si>
  <si>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</si>
  <si>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</si>
  <si>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C23120302 车辆加油、添加燃料服务</t>
  </si>
  <si>
    <t>元</t>
  </si>
  <si>
    <t>车辆维修费</t>
  </si>
  <si>
    <t>C23120301 车辆维修和保养服务</t>
  </si>
  <si>
    <t>车辆保险</t>
  </si>
  <si>
    <t>C1804010201 机动车保险服务</t>
  </si>
  <si>
    <t>办公电脑软件购置</t>
  </si>
  <si>
    <t>A08060301 基础软件</t>
  </si>
  <si>
    <t>办公电脑采购</t>
  </si>
  <si>
    <t>A02010105 台式计算机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</si>
  <si>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</si>
  <si>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</si>
  <si>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</si>
  <si>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</si>
  <si>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</si>
  <si>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2026年州对下转移支付预算表</t>
  </si>
  <si>
    <t>单位名称（项目）</t>
  </si>
  <si>
    <t>地区</t>
  </si>
  <si>
    <t>政府性基金</t>
  </si>
  <si>
    <t>香格里拉</t>
  </si>
  <si>
    <t>维西</t>
  </si>
  <si>
    <t>德钦</t>
  </si>
  <si>
    <t>香格里拉产业园区</t>
  </si>
  <si>
    <t>未分配到地区数</t>
  </si>
  <si>
    <t>预算09-2表</t>
  </si>
  <si>
    <t>2026年州对下转移支付绩效目标表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</si>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</sst>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257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/>
    <xf numFmtId="0" fontId="8" fillId="0" borderId="0" xfId="0" applyFont="1" applyBorder="1"/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9" fillId="0" borderId="8" xfId="53" applyNumberFormat="1" applyFont="1" applyBorder="1" applyAlignment="1">
      <alignment horizontal="left" vertical="center" wrapText="1"/>
    </xf>
    <xf numFmtId="49" fontId="9" fillId="0" borderId="5" xfId="53" applyNumberFormat="1" applyFont="1" applyBorder="1" applyAlignment="1">
      <alignment horizontal="left" vertical="center" wrapText="1"/>
    </xf>
    <xf numFmtId="49" fontId="9" fillId="0" borderId="9" xfId="53" applyNumberFormat="1" applyFont="1" applyBorder="1" applyAlignment="1">
      <alignment horizontal="left" vertical="center" wrapText="1"/>
    </xf>
    <xf numFmtId="49" fontId="11" fillId="0" borderId="10" xfId="53" applyNumberFormat="1" applyFont="1" applyBorder="1" applyAlignment="1">
      <alignment horizontal="center" vertical="center" wrapText="1"/>
    </xf>
    <xf numFmtId="49" fontId="11" fillId="0" borderId="4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10" xfId="53" applyNumberFormat="1" applyFont="1" applyBorder="1" applyAlignment="1">
      <alignment horizontal="center" vertical="center" wrapText="1"/>
    </xf>
    <xf numFmtId="49" fontId="12" fillId="0" borderId="4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10" xfId="53" applyNumberFormat="1" applyFont="1" applyBorder="1" applyAlignment="1">
      <alignment horizontal="left" vertical="center" wrapText="1" indent="1"/>
    </xf>
    <xf numFmtId="49" fontId="11" fillId="0" borderId="10" xfId="53" applyNumberFormat="1" applyFont="1" applyBorder="1">
      <alignment horizontal="left" vertical="center" wrapText="1"/>
    </xf>
    <xf numFmtId="49" fontId="11" fillId="0" borderId="4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49" fontId="11" fillId="0" borderId="6" xfId="53" applyNumberFormat="1" applyFont="1" applyBorder="1" applyAlignment="1">
      <alignment horizontal="left" vertical="center" wrapText="1" indent="1"/>
    </xf>
    <xf numFmtId="49" fontId="11" fillId="0" borderId="6" xfId="53" applyNumberFormat="1" applyFont="1" applyBorder="1">
      <alignment horizontal="left" vertical="center" wrapText="1"/>
    </xf>
    <xf numFmtId="49" fontId="11" fillId="0" borderId="7" xfId="53" applyNumberFormat="1" applyFont="1" applyBorder="1">
      <alignment horizontal="left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8" fontId="5" fillId="0" borderId="7" xfId="54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49" fontId="5" fillId="0" borderId="7" xfId="53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" fontId="18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wrapText="1"/>
    </xf>
    <xf numFmtId="0" fontId="4" fillId="0" borderId="10" xfId="0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18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178" fontId="20" fillId="0" borderId="7" xfId="54" applyNumberFormat="1" applyFont="1" applyBorder="1">
      <alignment horizontal="right" vertical="center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top"/>
      <protection locked="0"/>
    </xf>
    <xf numFmtId="49" fontId="5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8" fontId="5" fillId="0" borderId="7" xfId="54" applyFont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top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22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 applyProtection="1">
      <alignment horizontal="left" vertical="center" wrapText="1" indent="2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right" vertical="center"/>
    </xf>
    <xf numFmtId="0" fontId="26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vertical="center"/>
    </xf>
    <xf numFmtId="4" fontId="3" fillId="0" borderId="7" xfId="0" applyNumberFormat="1" applyFont="1" applyFill="1" applyBorder="1" applyAlignment="1" applyProtection="1">
      <alignment vertical="center"/>
    </xf>
    <xf numFmtId="0" fontId="18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vertical="center"/>
      <protection locked="0"/>
    </xf>
    <xf numFmtId="0" fontId="18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4" fontId="18" fillId="0" borderId="7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178" fontId="5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4" fontId="3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left" vertical="center"/>
    </xf>
    <xf numFmtId="0" fontId="29" fillId="0" borderId="0" xfId="0" applyFont="1" applyFill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21" fillId="0" borderId="7" xfId="0" applyFont="1" applyFill="1" applyBorder="1" applyAlignment="1" applyProtection="1"/>
    <xf numFmtId="0" fontId="18" fillId="0" borderId="6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right" vertical="center"/>
    </xf>
    <xf numFmtId="4" fontId="18" fillId="0" borderId="14" xfId="0" applyNumberFormat="1" applyFont="1" applyFill="1" applyBorder="1" applyAlignment="1" applyProtection="1">
      <alignment horizontal="right" vertical="center"/>
    </xf>
    <xf numFmtId="4" fontId="18" fillId="0" borderId="7" xfId="0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4" fontId="18" fillId="0" borderId="14" xfId="0" applyNumberFormat="1" applyFont="1" applyFill="1" applyBorder="1" applyAlignment="1" applyProtection="1">
      <alignment horizontal="right" vertical="center"/>
      <protection locked="0"/>
    </xf>
    <xf numFmtId="4" fontId="18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quotePrefix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opLeftCell="A13" workbookViewId="0">
      <selection activeCell="A35" sqref="A35"/>
    </sheetView>
  </sheetViews>
  <sheetFormatPr defaultColWidth="10.7083333333333" defaultRowHeight="12" customHeight="1" outlineLevelCol="3"/>
  <cols>
    <col min="1" max="1" width="37.1416666666667" style="1" customWidth="1"/>
    <col min="2" max="2" width="41.575" style="1" customWidth="1"/>
    <col min="3" max="3" width="42.7083333333333" style="1" customWidth="1"/>
    <col min="4" max="4" width="39.575" style="1" customWidth="1"/>
    <col min="5" max="16384" width="10.7083333333333" style="1"/>
  </cols>
  <sheetData>
    <row r="1" s="1" customFormat="1" ht="19.5" customHeight="1" spans="4:4">
      <c r="D1" s="190" t="s">
        <v>0</v>
      </c>
    </row>
    <row r="2" s="1" customFormat="1" ht="36" customHeight="1" spans="1:4">
      <c r="A2" s="186" t="s">
        <v>1</v>
      </c>
      <c r="B2" s="240"/>
      <c r="C2" s="240"/>
      <c r="D2" s="240"/>
    </row>
    <row r="3" s="1" customFormat="1" ht="24" customHeight="1" spans="1:4">
      <c r="A3" s="241" t="s">
        <v>2</v>
      </c>
      <c r="B3" s="242"/>
      <c r="C3" s="242"/>
      <c r="D3" s="185" t="s">
        <v>3</v>
      </c>
    </row>
    <row r="4" s="1" customFormat="1" ht="19.5" customHeight="1" spans="1:4">
      <c r="A4" s="191" t="s">
        <v>4</v>
      </c>
      <c r="B4" s="192"/>
      <c r="C4" s="191" t="s">
        <v>5</v>
      </c>
      <c r="D4" s="192"/>
    </row>
    <row r="5" s="1" customFormat="1" ht="19.5" customHeight="1" spans="1:4">
      <c r="A5" s="193" t="s">
        <v>6</v>
      </c>
      <c r="B5" s="193" t="s">
        <v>7</v>
      </c>
      <c r="C5" s="193" t="s">
        <v>8</v>
      </c>
      <c r="D5" s="193" t="s">
        <v>7</v>
      </c>
    </row>
    <row r="6" s="1" customFormat="1" ht="19.5" customHeight="1" spans="1:4">
      <c r="A6" s="195"/>
      <c r="B6" s="195"/>
      <c r="C6" s="195"/>
      <c r="D6" s="195"/>
    </row>
    <row r="7" s="1" customFormat="1" ht="22.5" customHeight="1" spans="1:4">
      <c r="A7" s="205" t="s">
        <v>9</v>
      </c>
      <c r="B7" s="159">
        <v>4488456.12</v>
      </c>
      <c r="C7" s="205" t="s">
        <v>10</v>
      </c>
      <c r="D7" s="159"/>
    </row>
    <row r="8" s="1" customFormat="1" ht="22.5" customHeight="1" spans="1:4">
      <c r="A8" s="205" t="s">
        <v>11</v>
      </c>
      <c r="B8" s="159"/>
      <c r="C8" s="205" t="s">
        <v>12</v>
      </c>
      <c r="D8" s="159"/>
    </row>
    <row r="9" s="1" customFormat="1" ht="22.5" customHeight="1" spans="1:4">
      <c r="A9" s="205" t="s">
        <v>13</v>
      </c>
      <c r="B9" s="159"/>
      <c r="C9" s="205" t="s">
        <v>14</v>
      </c>
      <c r="D9" s="159"/>
    </row>
    <row r="10" s="1" customFormat="1" ht="22.5" customHeight="1" spans="1:4">
      <c r="A10" s="205" t="s">
        <v>15</v>
      </c>
      <c r="B10" s="128"/>
      <c r="C10" s="205" t="s">
        <v>16</v>
      </c>
      <c r="D10" s="159"/>
    </row>
    <row r="11" s="1" customFormat="1" ht="22.5" customHeight="1" spans="1:4">
      <c r="A11" s="205" t="s">
        <v>17</v>
      </c>
      <c r="B11" s="159">
        <v>562303.2</v>
      </c>
      <c r="C11" s="201" t="s">
        <v>18</v>
      </c>
      <c r="D11" s="128"/>
    </row>
    <row r="12" s="1" customFormat="1" ht="22.5" customHeight="1" spans="1:4">
      <c r="A12" s="205" t="s">
        <v>19</v>
      </c>
      <c r="B12" s="128"/>
      <c r="C12" s="201" t="s">
        <v>20</v>
      </c>
      <c r="D12" s="128">
        <v>105157</v>
      </c>
    </row>
    <row r="13" s="1" customFormat="1" ht="22.5" customHeight="1" spans="1:4">
      <c r="A13" s="205" t="s">
        <v>21</v>
      </c>
      <c r="B13" s="128"/>
      <c r="C13" s="201" t="s">
        <v>22</v>
      </c>
      <c r="D13" s="128"/>
    </row>
    <row r="14" s="1" customFormat="1" ht="22.5" customHeight="1" spans="1:4">
      <c r="A14" s="205" t="s">
        <v>23</v>
      </c>
      <c r="B14" s="128">
        <v>514303.2</v>
      </c>
      <c r="C14" s="201" t="s">
        <v>24</v>
      </c>
      <c r="D14" s="128">
        <v>475679.68</v>
      </c>
    </row>
    <row r="15" s="1" customFormat="1" ht="22.5" customHeight="1" spans="1:4">
      <c r="A15" s="243" t="s">
        <v>25</v>
      </c>
      <c r="B15" s="128"/>
      <c r="C15" s="201" t="s">
        <v>26</v>
      </c>
      <c r="D15" s="128">
        <v>392284.21</v>
      </c>
    </row>
    <row r="16" s="1" customFormat="1" ht="22.5" customHeight="1" spans="1:4">
      <c r="A16" s="243" t="s">
        <v>27</v>
      </c>
      <c r="B16" s="244">
        <v>48000</v>
      </c>
      <c r="C16" s="201" t="s">
        <v>28</v>
      </c>
      <c r="D16" s="128"/>
    </row>
    <row r="17" s="1" customFormat="1" ht="22.5" customHeight="1" spans="1:4">
      <c r="A17" s="245"/>
      <c r="B17" s="246"/>
      <c r="C17" s="201" t="s">
        <v>29</v>
      </c>
      <c r="D17" s="128"/>
    </row>
    <row r="18" s="1" customFormat="1" ht="22.5" customHeight="1" spans="1:4">
      <c r="A18" s="247"/>
      <c r="B18" s="247"/>
      <c r="C18" s="201" t="s">
        <v>30</v>
      </c>
      <c r="D18" s="128">
        <v>3834439.15</v>
      </c>
    </row>
    <row r="19" s="1" customFormat="1" ht="22.5" customHeight="1" spans="1:4">
      <c r="A19" s="247"/>
      <c r="B19" s="247"/>
      <c r="C19" s="201" t="s">
        <v>31</v>
      </c>
      <c r="D19" s="128"/>
    </row>
    <row r="20" s="1" customFormat="1" ht="22.5" customHeight="1" spans="1:4">
      <c r="A20" s="247"/>
      <c r="B20" s="247"/>
      <c r="C20" s="201" t="s">
        <v>32</v>
      </c>
      <c r="D20" s="128"/>
    </row>
    <row r="21" s="1" customFormat="1" ht="22.5" customHeight="1" spans="1:4">
      <c r="A21" s="247"/>
      <c r="B21" s="247"/>
      <c r="C21" s="201" t="s">
        <v>33</v>
      </c>
      <c r="D21" s="128"/>
    </row>
    <row r="22" s="1" customFormat="1" ht="22.5" customHeight="1" spans="1:4">
      <c r="A22" s="247"/>
      <c r="B22" s="247"/>
      <c r="C22" s="201" t="s">
        <v>34</v>
      </c>
      <c r="D22" s="128"/>
    </row>
    <row r="23" s="1" customFormat="1" ht="22.5" customHeight="1" spans="1:4">
      <c r="A23" s="247"/>
      <c r="B23" s="247"/>
      <c r="C23" s="201" t="s">
        <v>35</v>
      </c>
      <c r="D23" s="128"/>
    </row>
    <row r="24" s="1" customFormat="1" ht="22.5" customHeight="1" spans="1:4">
      <c r="A24" s="247"/>
      <c r="B24" s="247"/>
      <c r="C24" s="201" t="s">
        <v>36</v>
      </c>
      <c r="D24" s="128"/>
    </row>
    <row r="25" s="1" customFormat="1" ht="22.5" customHeight="1" spans="1:4">
      <c r="A25" s="247"/>
      <c r="B25" s="247"/>
      <c r="C25" s="201" t="s">
        <v>37</v>
      </c>
      <c r="D25" s="128">
        <v>348356.28</v>
      </c>
    </row>
    <row r="26" s="1" customFormat="1" ht="22.5" customHeight="1" spans="1:4">
      <c r="A26" s="247"/>
      <c r="B26" s="247"/>
      <c r="C26" s="201" t="s">
        <v>38</v>
      </c>
      <c r="D26" s="128"/>
    </row>
    <row r="27" s="1" customFormat="1" ht="22.5" customHeight="1" spans="1:4">
      <c r="A27" s="247"/>
      <c r="B27" s="247"/>
      <c r="C27" s="201" t="s">
        <v>39</v>
      </c>
      <c r="D27" s="128"/>
    </row>
    <row r="28" s="1" customFormat="1" ht="22.5" customHeight="1" spans="1:4">
      <c r="A28" s="247"/>
      <c r="B28" s="247"/>
      <c r="C28" s="201" t="s">
        <v>40</v>
      </c>
      <c r="D28" s="128"/>
    </row>
    <row r="29" s="1" customFormat="1" ht="22.5" customHeight="1" spans="1:4">
      <c r="A29" s="247"/>
      <c r="B29" s="247"/>
      <c r="C29" s="201" t="s">
        <v>41</v>
      </c>
      <c r="D29" s="128"/>
    </row>
    <row r="30" s="1" customFormat="1" ht="22.5" customHeight="1" spans="1:4">
      <c r="A30" s="248"/>
      <c r="B30" s="249"/>
      <c r="C30" s="201" t="s">
        <v>42</v>
      </c>
      <c r="D30" s="128"/>
    </row>
    <row r="31" s="1" customFormat="1" ht="22.5" customHeight="1" spans="1:4">
      <c r="A31" s="248"/>
      <c r="B31" s="249"/>
      <c r="C31" s="201" t="s">
        <v>43</v>
      </c>
      <c r="D31" s="128"/>
    </row>
    <row r="32" s="1" customFormat="1" ht="22.5" customHeight="1" spans="1:4">
      <c r="A32" s="248"/>
      <c r="B32" s="249"/>
      <c r="C32" s="201" t="s">
        <v>44</v>
      </c>
      <c r="D32" s="128"/>
    </row>
    <row r="33" s="1" customFormat="1" ht="22.5" customHeight="1" spans="1:4">
      <c r="A33" s="248"/>
      <c r="B33" s="249"/>
      <c r="C33" s="201" t="s">
        <v>45</v>
      </c>
      <c r="D33" s="128"/>
    </row>
    <row r="34" s="1" customFormat="1" ht="22.5" customHeight="1" spans="1:4">
      <c r="A34" s="248" t="s">
        <v>46</v>
      </c>
      <c r="B34" s="250">
        <v>5050759.32</v>
      </c>
      <c r="C34" s="206" t="s">
        <v>47</v>
      </c>
      <c r="D34" s="251">
        <v>5155916.32</v>
      </c>
    </row>
    <row r="35" s="1" customFormat="1" ht="22.5" customHeight="1" spans="1:4">
      <c r="A35" s="243" t="s">
        <v>48</v>
      </c>
      <c r="B35" s="156">
        <v>105157</v>
      </c>
      <c r="C35" s="205" t="s">
        <v>49</v>
      </c>
      <c r="D35" s="166"/>
    </row>
    <row r="36" s="1" customFormat="1" ht="22.5" customHeight="1" spans="1:4">
      <c r="A36" s="243" t="s">
        <v>50</v>
      </c>
      <c r="B36" s="156">
        <v>105157</v>
      </c>
      <c r="C36" s="205" t="s">
        <v>50</v>
      </c>
      <c r="D36" s="252"/>
    </row>
    <row r="37" s="1" customFormat="1" ht="22.5" customHeight="1" spans="1:4">
      <c r="A37" s="243" t="s">
        <v>51</v>
      </c>
      <c r="B37" s="253"/>
      <c r="C37" s="205" t="s">
        <v>52</v>
      </c>
      <c r="D37" s="166"/>
    </row>
    <row r="38" s="1" customFormat="1" ht="22.5" customHeight="1" spans="1:4">
      <c r="A38" s="254" t="s">
        <v>53</v>
      </c>
      <c r="B38" s="255">
        <v>5155916.32</v>
      </c>
      <c r="C38" s="206" t="s">
        <v>54</v>
      </c>
      <c r="D38" s="256">
        <v>5155916.32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E34" sqref="E3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32" t="s">
        <v>370</v>
      </c>
    </row>
    <row r="2" ht="28.5" customHeight="1" spans="1:6">
      <c r="A2" s="27" t="s">
        <v>371</v>
      </c>
      <c r="B2" s="27"/>
      <c r="C2" s="27"/>
      <c r="D2" s="27"/>
      <c r="E2" s="27"/>
      <c r="F2" s="27"/>
    </row>
    <row r="3" ht="15" customHeight="1" spans="1:6">
      <c r="A3" s="133" t="s">
        <v>2</v>
      </c>
      <c r="B3" s="133"/>
      <c r="C3" s="134"/>
      <c r="D3" s="76"/>
      <c r="E3" s="76"/>
      <c r="F3" s="135" t="s">
        <v>3</v>
      </c>
    </row>
    <row r="4" ht="18.75" customHeight="1" spans="1:6">
      <c r="A4" s="91" t="s">
        <v>193</v>
      </c>
      <c r="B4" s="91" t="s">
        <v>77</v>
      </c>
      <c r="C4" s="111" t="s">
        <v>78</v>
      </c>
      <c r="D4" s="16" t="s">
        <v>372</v>
      </c>
      <c r="E4" s="136"/>
      <c r="F4" s="136"/>
    </row>
    <row r="5" ht="30" customHeight="1" spans="1:6">
      <c r="A5" s="137"/>
      <c r="B5" s="137"/>
      <c r="C5" s="113"/>
      <c r="D5" s="16" t="s">
        <v>59</v>
      </c>
      <c r="E5" s="136" t="s">
        <v>86</v>
      </c>
      <c r="F5" s="136" t="s">
        <v>87</v>
      </c>
    </row>
    <row r="6" ht="16.5" customHeight="1" spans="1:6">
      <c r="A6" s="137">
        <v>1</v>
      </c>
      <c r="B6" s="137">
        <v>2</v>
      </c>
      <c r="C6" s="13">
        <v>3</v>
      </c>
      <c r="D6" s="136">
        <v>4</v>
      </c>
      <c r="E6" s="136">
        <v>5</v>
      </c>
      <c r="F6" s="136">
        <v>6</v>
      </c>
    </row>
    <row r="7" ht="24" customHeight="1" spans="1:6">
      <c r="A7" s="137"/>
      <c r="B7" s="137"/>
      <c r="C7" s="13"/>
      <c r="D7" s="136"/>
      <c r="E7" s="136"/>
      <c r="F7" s="136"/>
    </row>
    <row r="8" ht="24" customHeight="1" spans="1:6">
      <c r="A8" s="19"/>
      <c r="B8" s="19"/>
      <c r="C8" s="136"/>
      <c r="D8" s="136"/>
      <c r="E8" s="136"/>
      <c r="F8" s="136"/>
    </row>
    <row r="9" ht="24" customHeight="1" spans="1:6">
      <c r="A9" s="136"/>
      <c r="B9" s="136"/>
      <c r="C9" s="136"/>
      <c r="D9" s="136"/>
      <c r="E9" s="136"/>
      <c r="F9" s="136"/>
    </row>
    <row r="10" ht="24" customHeight="1" spans="1:6">
      <c r="A10" s="136"/>
      <c r="B10" s="136"/>
      <c r="C10" s="136"/>
      <c r="D10" s="136"/>
      <c r="E10" s="136"/>
      <c r="F10" s="136"/>
    </row>
    <row r="11" ht="24" customHeight="1" spans="1:6">
      <c r="A11" s="136"/>
      <c r="B11" s="136"/>
      <c r="C11" s="136"/>
      <c r="D11" s="136"/>
      <c r="E11" s="136"/>
      <c r="F11" s="136"/>
    </row>
    <row r="12" ht="24" customHeight="1" spans="1:6">
      <c r="A12" s="29"/>
      <c r="B12" s="29"/>
      <c r="C12" s="29"/>
      <c r="D12" s="138"/>
      <c r="E12" s="138"/>
      <c r="F12" s="138"/>
    </row>
    <row r="13" s="36" customFormat="1" ht="17.25" customHeight="1" spans="1:6">
      <c r="A13" s="139" t="s">
        <v>122</v>
      </c>
      <c r="B13" s="140"/>
      <c r="C13" s="140" t="s">
        <v>122</v>
      </c>
      <c r="D13" s="141"/>
      <c r="E13" s="141"/>
      <c r="F13" s="141"/>
    </row>
    <row r="14" customHeight="1" spans="1:1">
      <c r="A14" t="s">
        <v>373</v>
      </c>
    </row>
  </sheetData>
  <mergeCells count="7">
    <mergeCell ref="A2:F2"/>
    <mergeCell ref="A3:B3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D16" sqref="D16"/>
    </sheetView>
  </sheetViews>
  <sheetFormatPr defaultColWidth="10.3833333333333" defaultRowHeight="14.25" customHeight="1"/>
  <cols>
    <col min="1" max="1" width="32.875" customWidth="1"/>
    <col min="2" max="2" width="16.25" customWidth="1"/>
    <col min="3" max="3" width="25.875" customWidth="1"/>
    <col min="4" max="16384" width="10.3833333333333" customWidth="1"/>
  </cols>
  <sheetData>
    <row r="1" ht="13.5" customHeight="1" spans="15:17">
      <c r="O1" s="70"/>
      <c r="P1" s="70"/>
      <c r="Q1" s="129" t="s">
        <v>374</v>
      </c>
    </row>
    <row r="2" ht="27.75" customHeight="1" spans="1:17">
      <c r="A2" s="73" t="s">
        <v>375</v>
      </c>
      <c r="B2" s="27"/>
      <c r="C2" s="27"/>
      <c r="D2" s="27"/>
      <c r="E2" s="27"/>
      <c r="F2" s="27"/>
      <c r="G2" s="27"/>
      <c r="H2" s="27"/>
      <c r="I2" s="27"/>
      <c r="J2" s="27"/>
      <c r="K2" s="65"/>
      <c r="L2" s="27"/>
      <c r="M2" s="27"/>
      <c r="N2" s="27"/>
      <c r="O2" s="65"/>
      <c r="P2" s="65"/>
      <c r="Q2" s="27"/>
    </row>
    <row r="3" ht="18.75" customHeight="1" spans="1:17">
      <c r="A3" s="110" t="s">
        <v>2</v>
      </c>
      <c r="B3" s="7"/>
      <c r="C3" s="7"/>
      <c r="D3" s="7"/>
      <c r="E3" s="7"/>
      <c r="F3" s="7"/>
      <c r="G3" s="7"/>
      <c r="H3" s="7"/>
      <c r="I3" s="7"/>
      <c r="J3" s="7"/>
      <c r="O3" s="105"/>
      <c r="P3" s="105"/>
      <c r="Q3" s="130" t="s">
        <v>184</v>
      </c>
    </row>
    <row r="4" ht="15.75" customHeight="1" spans="1:17">
      <c r="A4" s="10" t="s">
        <v>376</v>
      </c>
      <c r="B4" s="111" t="s">
        <v>377</v>
      </c>
      <c r="C4" s="111" t="s">
        <v>378</v>
      </c>
      <c r="D4" s="111" t="s">
        <v>379</v>
      </c>
      <c r="E4" s="111" t="s">
        <v>380</v>
      </c>
      <c r="F4" s="111" t="s">
        <v>381</v>
      </c>
      <c r="G4" s="80" t="s">
        <v>200</v>
      </c>
      <c r="H4" s="80"/>
      <c r="I4" s="80"/>
      <c r="J4" s="80"/>
      <c r="K4" s="121"/>
      <c r="L4" s="80"/>
      <c r="M4" s="80"/>
      <c r="N4" s="80"/>
      <c r="O4" s="122"/>
      <c r="P4" s="121"/>
      <c r="Q4" s="131"/>
    </row>
    <row r="5" ht="17.25" customHeight="1" spans="1:17">
      <c r="A5" s="15"/>
      <c r="B5" s="112"/>
      <c r="C5" s="112"/>
      <c r="D5" s="112"/>
      <c r="E5" s="112"/>
      <c r="F5" s="112"/>
      <c r="G5" s="112" t="s">
        <v>59</v>
      </c>
      <c r="H5" s="112" t="s">
        <v>62</v>
      </c>
      <c r="I5" s="112" t="s">
        <v>382</v>
      </c>
      <c r="J5" s="112" t="s">
        <v>383</v>
      </c>
      <c r="K5" s="123" t="s">
        <v>384</v>
      </c>
      <c r="L5" s="124" t="s">
        <v>385</v>
      </c>
      <c r="M5" s="124"/>
      <c r="N5" s="124"/>
      <c r="O5" s="125"/>
      <c r="P5" s="126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61</v>
      </c>
      <c r="I6" s="93"/>
      <c r="J6" s="93"/>
      <c r="K6" s="94"/>
      <c r="L6" s="93" t="s">
        <v>61</v>
      </c>
      <c r="M6" s="93" t="s">
        <v>72</v>
      </c>
      <c r="N6" s="93" t="s">
        <v>207</v>
      </c>
      <c r="O6" s="127" t="s">
        <v>68</v>
      </c>
      <c r="P6" s="94" t="s">
        <v>69</v>
      </c>
      <c r="Q6" s="93" t="s">
        <v>70</v>
      </c>
    </row>
    <row r="7" ht="15" customHeight="1" spans="1:17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s="1" customFormat="1" ht="22.5" customHeight="1" spans="1:17">
      <c r="A8" s="115" t="s">
        <v>74</v>
      </c>
      <c r="B8" s="116"/>
      <c r="C8" s="116"/>
      <c r="D8" s="116"/>
      <c r="E8" s="117"/>
      <c r="F8" s="118"/>
      <c r="G8" s="118"/>
      <c r="H8" s="118"/>
      <c r="I8" s="118"/>
      <c r="J8" s="118"/>
      <c r="K8" s="118"/>
      <c r="L8" s="118"/>
      <c r="M8" s="118"/>
      <c r="N8" s="118"/>
      <c r="O8" s="128"/>
      <c r="P8" s="118"/>
      <c r="Q8" s="118"/>
    </row>
    <row r="9" s="1" customFormat="1" ht="22.5" customHeight="1" spans="1:17">
      <c r="A9" s="115" t="str">
        <f t="shared" ref="A9:A11" si="0">"    "&amp;"公务用车运行维护费"</f>
        <v>    公务用车运行维护费</v>
      </c>
      <c r="B9" s="116" t="s">
        <v>386</v>
      </c>
      <c r="C9" s="116" t="s">
        <v>387</v>
      </c>
      <c r="D9" s="116" t="s">
        <v>388</v>
      </c>
      <c r="E9" s="117">
        <v>1</v>
      </c>
      <c r="F9" s="118">
        <v>4000</v>
      </c>
      <c r="G9" s="118">
        <v>4000</v>
      </c>
      <c r="H9" s="118">
        <v>4000</v>
      </c>
      <c r="I9" s="118"/>
      <c r="J9" s="118"/>
      <c r="K9" s="118"/>
      <c r="L9" s="118"/>
      <c r="M9" s="118"/>
      <c r="N9" s="118"/>
      <c r="O9" s="128"/>
      <c r="P9" s="118"/>
      <c r="Q9" s="118"/>
    </row>
    <row r="10" s="1" customFormat="1" ht="22.5" customHeight="1" spans="1:17">
      <c r="A10" s="115" t="str">
        <f t="shared" si="0"/>
        <v>    公务用车运行维护费</v>
      </c>
      <c r="B10" s="116" t="s">
        <v>389</v>
      </c>
      <c r="C10" s="116" t="s">
        <v>390</v>
      </c>
      <c r="D10" s="116" t="s">
        <v>388</v>
      </c>
      <c r="E10" s="117">
        <v>1</v>
      </c>
      <c r="F10" s="118">
        <v>15000</v>
      </c>
      <c r="G10" s="118">
        <v>15000</v>
      </c>
      <c r="H10" s="118">
        <v>15000</v>
      </c>
      <c r="I10" s="118"/>
      <c r="J10" s="118"/>
      <c r="K10" s="118"/>
      <c r="L10" s="118"/>
      <c r="M10" s="118"/>
      <c r="N10" s="118"/>
      <c r="O10" s="128"/>
      <c r="P10" s="118"/>
      <c r="Q10" s="118"/>
    </row>
    <row r="11" s="1" customFormat="1" ht="22.5" customHeight="1" spans="1:17">
      <c r="A11" s="115" t="str">
        <f t="shared" si="0"/>
        <v>    公务用车运行维护费</v>
      </c>
      <c r="B11" s="116" t="s">
        <v>391</v>
      </c>
      <c r="C11" s="116" t="s">
        <v>392</v>
      </c>
      <c r="D11" s="116" t="s">
        <v>388</v>
      </c>
      <c r="E11" s="117">
        <v>1</v>
      </c>
      <c r="F11" s="118">
        <v>4000</v>
      </c>
      <c r="G11" s="118">
        <v>4000</v>
      </c>
      <c r="H11" s="118">
        <v>4000</v>
      </c>
      <c r="I11" s="118"/>
      <c r="J11" s="118"/>
      <c r="K11" s="118"/>
      <c r="L11" s="118"/>
      <c r="M11" s="118"/>
      <c r="N11" s="118"/>
      <c r="O11" s="128"/>
      <c r="P11" s="118"/>
      <c r="Q11" s="118"/>
    </row>
    <row r="12" s="1" customFormat="1" ht="22.5" customHeight="1" spans="1:17">
      <c r="A12" s="115" t="str">
        <f>"    "&amp;"一般公用经费"</f>
        <v>    一般公用经费</v>
      </c>
      <c r="B12" s="116" t="s">
        <v>393</v>
      </c>
      <c r="C12" s="116" t="s">
        <v>394</v>
      </c>
      <c r="D12" s="116" t="s">
        <v>388</v>
      </c>
      <c r="E12" s="117">
        <v>4</v>
      </c>
      <c r="F12" s="118">
        <v>4100</v>
      </c>
      <c r="G12" s="118">
        <v>4100</v>
      </c>
      <c r="H12" s="118">
        <v>4100</v>
      </c>
      <c r="I12" s="118"/>
      <c r="J12" s="118"/>
      <c r="K12" s="118"/>
      <c r="L12" s="118"/>
      <c r="M12" s="118"/>
      <c r="N12" s="118"/>
      <c r="O12" s="128"/>
      <c r="P12" s="118"/>
      <c r="Q12" s="118"/>
    </row>
    <row r="13" s="1" customFormat="1" ht="22.5" customHeight="1" spans="1:17">
      <c r="A13" s="115" t="str">
        <f>"    "&amp;"一般公用经费"</f>
        <v>    一般公用经费</v>
      </c>
      <c r="B13" s="116" t="s">
        <v>395</v>
      </c>
      <c r="C13" s="116" t="s">
        <v>396</v>
      </c>
      <c r="D13" s="116" t="s">
        <v>388</v>
      </c>
      <c r="E13" s="117">
        <v>4</v>
      </c>
      <c r="F13" s="118">
        <v>17700</v>
      </c>
      <c r="G13" s="118">
        <v>17700</v>
      </c>
      <c r="H13" s="118">
        <v>17700</v>
      </c>
      <c r="I13" s="118"/>
      <c r="J13" s="118"/>
      <c r="K13" s="118"/>
      <c r="L13" s="118"/>
      <c r="M13" s="118"/>
      <c r="N13" s="118"/>
      <c r="O13" s="128"/>
      <c r="P13" s="118"/>
      <c r="Q13" s="118"/>
    </row>
    <row r="14" s="1" customFormat="1" ht="22.5" customHeight="1" spans="1:17">
      <c r="A14" s="119" t="s">
        <v>122</v>
      </c>
      <c r="B14" s="120"/>
      <c r="C14" s="120"/>
      <c r="D14" s="120"/>
      <c r="E14" s="117"/>
      <c r="F14" s="118">
        <v>44800</v>
      </c>
      <c r="G14" s="118">
        <v>44800</v>
      </c>
      <c r="H14" s="118">
        <v>44800</v>
      </c>
      <c r="I14" s="118"/>
      <c r="J14" s="118"/>
      <c r="K14" s="118"/>
      <c r="L14" s="118"/>
      <c r="M14" s="118"/>
      <c r="N14" s="118"/>
      <c r="O14" s="128"/>
      <c r="P14" s="118"/>
      <c r="Q14" s="118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F22" sqref="F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8"/>
      <c r="B1" s="78"/>
      <c r="C1" s="78"/>
      <c r="D1" s="78"/>
      <c r="E1" s="78"/>
      <c r="F1" s="78"/>
      <c r="G1" s="78"/>
      <c r="H1" s="88"/>
      <c r="I1" s="78"/>
      <c r="J1" s="78"/>
      <c r="K1" s="78"/>
      <c r="L1" s="70"/>
      <c r="M1" s="85"/>
      <c r="N1" s="104" t="s">
        <v>397</v>
      </c>
    </row>
    <row r="2" ht="27.75" customHeight="1" spans="1:14">
      <c r="A2" s="73" t="s">
        <v>398</v>
      </c>
      <c r="B2" s="74"/>
      <c r="C2" s="74"/>
      <c r="D2" s="74"/>
      <c r="E2" s="74"/>
      <c r="F2" s="74"/>
      <c r="G2" s="74"/>
      <c r="H2" s="89"/>
      <c r="I2" s="74"/>
      <c r="J2" s="74"/>
      <c r="K2" s="74"/>
      <c r="L2" s="65"/>
      <c r="M2" s="89"/>
      <c r="N2" s="74"/>
    </row>
    <row r="3" ht="18.75" customHeight="1" spans="1:14">
      <c r="A3" s="90" t="s">
        <v>2</v>
      </c>
      <c r="B3" s="90"/>
      <c r="C3" s="90"/>
      <c r="D3" s="90"/>
      <c r="E3" s="90"/>
      <c r="F3" s="76"/>
      <c r="G3" s="76"/>
      <c r="H3" s="88"/>
      <c r="I3" s="78"/>
      <c r="J3" s="78"/>
      <c r="K3" s="78"/>
      <c r="L3" s="105"/>
      <c r="M3" s="86"/>
      <c r="N3" s="106" t="s">
        <v>184</v>
      </c>
    </row>
    <row r="4" ht="15.75" customHeight="1" spans="1:14">
      <c r="A4" s="91" t="s">
        <v>376</v>
      </c>
      <c r="B4" s="91" t="s">
        <v>399</v>
      </c>
      <c r="C4" s="91" t="s">
        <v>400</v>
      </c>
      <c r="D4" s="91" t="s">
        <v>200</v>
      </c>
      <c r="E4" s="91"/>
      <c r="F4" s="91"/>
      <c r="G4" s="91"/>
      <c r="H4" s="92"/>
      <c r="I4" s="91"/>
      <c r="J4" s="91"/>
      <c r="K4" s="91"/>
      <c r="L4" s="107"/>
      <c r="M4" s="92"/>
      <c r="N4" s="91"/>
    </row>
    <row r="5" ht="17.25" customHeight="1" spans="1:14">
      <c r="A5" s="91"/>
      <c r="B5" s="91"/>
      <c r="C5" s="91"/>
      <c r="D5" s="91" t="s">
        <v>59</v>
      </c>
      <c r="E5" s="91" t="s">
        <v>62</v>
      </c>
      <c r="F5" s="91" t="s">
        <v>382</v>
      </c>
      <c r="G5" s="91" t="s">
        <v>383</v>
      </c>
      <c r="H5" s="92" t="s">
        <v>384</v>
      </c>
      <c r="I5" s="91" t="s">
        <v>385</v>
      </c>
      <c r="J5" s="91"/>
      <c r="K5" s="91"/>
      <c r="L5" s="107"/>
      <c r="M5" s="92"/>
      <c r="N5" s="91"/>
    </row>
    <row r="6" ht="54" customHeight="1" spans="1:14">
      <c r="A6" s="91"/>
      <c r="B6" s="91"/>
      <c r="C6" s="91"/>
      <c r="D6" s="91"/>
      <c r="E6" s="91"/>
      <c r="F6" s="91"/>
      <c r="G6" s="91"/>
      <c r="H6" s="92"/>
      <c r="I6" s="91" t="s">
        <v>61</v>
      </c>
      <c r="J6" s="91" t="s">
        <v>72</v>
      </c>
      <c r="K6" s="91" t="s">
        <v>207</v>
      </c>
      <c r="L6" s="92" t="s">
        <v>68</v>
      </c>
      <c r="M6" s="92" t="s">
        <v>69</v>
      </c>
      <c r="N6" s="91" t="s">
        <v>70</v>
      </c>
    </row>
    <row r="7" ht="15" customHeight="1" spans="1:14">
      <c r="A7" s="18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/>
      <c r="B8" s="96"/>
      <c r="C8" s="96"/>
      <c r="D8" s="97"/>
      <c r="E8" s="97"/>
      <c r="F8" s="97"/>
      <c r="G8" s="97"/>
      <c r="H8" s="97"/>
      <c r="I8" s="97"/>
      <c r="J8" s="97"/>
      <c r="K8" s="97"/>
      <c r="L8" s="108"/>
      <c r="M8" s="97"/>
      <c r="N8" s="97"/>
    </row>
    <row r="9" ht="21" customHeight="1" spans="1:14">
      <c r="A9" s="95"/>
      <c r="B9" s="96"/>
      <c r="C9" s="96"/>
      <c r="D9" s="97"/>
      <c r="E9" s="97"/>
      <c r="F9" s="97"/>
      <c r="G9" s="97"/>
      <c r="H9" s="97"/>
      <c r="I9" s="97"/>
      <c r="J9" s="97"/>
      <c r="K9" s="97"/>
      <c r="L9" s="108"/>
      <c r="M9" s="97"/>
      <c r="N9" s="97"/>
    </row>
    <row r="10" ht="21" customHeight="1" spans="1:14">
      <c r="A10" s="95"/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108"/>
      <c r="M10" s="97"/>
      <c r="N10" s="97"/>
    </row>
    <row r="11" ht="21" customHeight="1" spans="1:14">
      <c r="A11" s="95"/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108"/>
      <c r="M11" s="97"/>
      <c r="N11" s="97"/>
    </row>
    <row r="12" ht="21" customHeight="1" spans="1:14">
      <c r="A12" s="95"/>
      <c r="B12" s="96"/>
      <c r="C12" s="96"/>
      <c r="D12" s="97"/>
      <c r="E12" s="97"/>
      <c r="F12" s="97"/>
      <c r="G12" s="97"/>
      <c r="H12" s="97"/>
      <c r="I12" s="97"/>
      <c r="J12" s="97"/>
      <c r="K12" s="97"/>
      <c r="L12" s="108"/>
      <c r="M12" s="97"/>
      <c r="N12" s="97"/>
    </row>
    <row r="13" ht="21" customHeight="1" spans="1:14">
      <c r="A13" s="95"/>
      <c r="B13" s="96"/>
      <c r="C13" s="96"/>
      <c r="D13" s="97"/>
      <c r="E13" s="97"/>
      <c r="F13" s="97"/>
      <c r="G13" s="97"/>
      <c r="H13" s="97"/>
      <c r="I13" s="97"/>
      <c r="J13" s="97"/>
      <c r="K13" s="97"/>
      <c r="L13" s="108"/>
      <c r="M13" s="97"/>
      <c r="N13" s="97"/>
    </row>
    <row r="14" ht="21" customHeight="1" spans="1:14">
      <c r="A14" s="95"/>
      <c r="B14" s="96"/>
      <c r="C14" s="96"/>
      <c r="D14" s="97"/>
      <c r="E14" s="97"/>
      <c r="F14" s="97"/>
      <c r="G14" s="97"/>
      <c r="H14" s="97"/>
      <c r="I14" s="97"/>
      <c r="J14" s="97"/>
      <c r="K14" s="97"/>
      <c r="L14" s="108"/>
      <c r="M14" s="97"/>
      <c r="N14" s="97"/>
    </row>
    <row r="15" ht="21" customHeight="1" spans="1:14">
      <c r="A15" s="95"/>
      <c r="B15" s="96"/>
      <c r="C15" s="96"/>
      <c r="D15" s="97"/>
      <c r="E15" s="97"/>
      <c r="F15" s="97"/>
      <c r="G15" s="97"/>
      <c r="H15" s="97"/>
      <c r="I15" s="97"/>
      <c r="J15" s="97"/>
      <c r="K15" s="97"/>
      <c r="L15" s="108"/>
      <c r="M15" s="97"/>
      <c r="N15" s="97"/>
    </row>
    <row r="16" ht="21" customHeight="1" spans="1:14">
      <c r="A16" s="98"/>
      <c r="B16" s="99"/>
      <c r="C16" s="99"/>
      <c r="D16" s="97"/>
      <c r="E16" s="97"/>
      <c r="F16" s="97"/>
      <c r="G16" s="97"/>
      <c r="H16" s="97"/>
      <c r="I16" s="97"/>
      <c r="J16" s="97"/>
      <c r="K16" s="97"/>
      <c r="L16" s="108"/>
      <c r="M16" s="97"/>
      <c r="N16" s="97"/>
    </row>
    <row r="17" s="36" customFormat="1" ht="21" customHeight="1" spans="1:14">
      <c r="A17" s="100" t="s">
        <v>122</v>
      </c>
      <c r="B17" s="101"/>
      <c r="C17" s="101"/>
      <c r="D17" s="102"/>
      <c r="E17" s="102"/>
      <c r="F17" s="102"/>
      <c r="G17" s="102"/>
      <c r="H17" s="102"/>
      <c r="I17" s="102"/>
      <c r="J17" s="102"/>
      <c r="K17" s="102"/>
      <c r="L17" s="109"/>
      <c r="M17" s="102"/>
      <c r="N17" s="102"/>
    </row>
    <row r="18" customHeight="1" spans="1:2">
      <c r="A18" s="103" t="s">
        <v>373</v>
      </c>
      <c r="B18" s="103"/>
    </row>
  </sheetData>
  <mergeCells count="14">
    <mergeCell ref="A2:N2"/>
    <mergeCell ref="A3:E3"/>
    <mergeCell ref="D4:N4"/>
    <mergeCell ref="I5:N5"/>
    <mergeCell ref="A17:C17"/>
    <mergeCell ref="A18:B18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4"/>
  <sheetViews>
    <sheetView showZeros="0" workbookViewId="0">
      <selection activeCell="G23" sqref="G23"/>
    </sheetView>
  </sheetViews>
  <sheetFormatPr defaultColWidth="10" defaultRowHeight="14.25" customHeight="1"/>
  <cols>
    <col min="1" max="1" width="19.1333333333333" style="71" customWidth="1"/>
    <col min="2" max="2" width="10" style="71" customWidth="1"/>
    <col min="3" max="3" width="14.8833333333333" style="71" customWidth="1"/>
    <col min="4" max="16369" width="10" style="71" customWidth="1"/>
    <col min="16370" max="16384" width="10" style="71"/>
  </cols>
  <sheetData>
    <row r="1" ht="13.5" customHeight="1" spans="4:9">
      <c r="D1" s="72"/>
      <c r="I1" s="85" t="s">
        <v>401</v>
      </c>
    </row>
    <row r="2" ht="27.75" customHeight="1" spans="1:9">
      <c r="A2" s="73" t="s">
        <v>402</v>
      </c>
      <c r="B2" s="74"/>
      <c r="C2" s="74"/>
      <c r="D2" s="74"/>
      <c r="E2" s="74"/>
      <c r="F2" s="74"/>
      <c r="G2" s="74"/>
      <c r="H2" s="74"/>
      <c r="I2" s="74"/>
    </row>
    <row r="3" ht="18" customHeight="1" spans="1:9">
      <c r="A3" s="75" t="s">
        <v>2</v>
      </c>
      <c r="B3" s="76"/>
      <c r="C3" s="76"/>
      <c r="D3" s="77"/>
      <c r="E3" s="78"/>
      <c r="F3" s="78"/>
      <c r="G3" s="78"/>
      <c r="H3" s="78"/>
      <c r="I3" s="86" t="s">
        <v>184</v>
      </c>
    </row>
    <row r="4" ht="19.5" customHeight="1" spans="1:9">
      <c r="A4" s="10" t="s">
        <v>403</v>
      </c>
      <c r="B4" s="79" t="s">
        <v>200</v>
      </c>
      <c r="C4" s="80"/>
      <c r="D4" s="80"/>
      <c r="E4" s="79" t="s">
        <v>404</v>
      </c>
      <c r="F4" s="80"/>
      <c r="G4" s="80"/>
      <c r="H4" s="80"/>
      <c r="I4" s="80"/>
    </row>
    <row r="5" ht="40.5" customHeight="1" spans="1:9">
      <c r="A5" s="18"/>
      <c r="B5" s="15" t="s">
        <v>59</v>
      </c>
      <c r="C5" s="10" t="s">
        <v>62</v>
      </c>
      <c r="D5" s="81" t="s">
        <v>405</v>
      </c>
      <c r="E5" s="66" t="s">
        <v>406</v>
      </c>
      <c r="F5" s="66" t="s">
        <v>407</v>
      </c>
      <c r="G5" s="66" t="s">
        <v>408</v>
      </c>
      <c r="H5" s="66" t="s">
        <v>409</v>
      </c>
      <c r="I5" s="66" t="s">
        <v>410</v>
      </c>
    </row>
    <row r="6" ht="19.5" customHeight="1" spans="1:9">
      <c r="A6" s="66">
        <v>1</v>
      </c>
      <c r="B6" s="66">
        <v>2</v>
      </c>
      <c r="C6" s="66">
        <v>3</v>
      </c>
      <c r="D6" s="79">
        <v>4</v>
      </c>
      <c r="E6" s="66">
        <v>5</v>
      </c>
      <c r="F6" s="66">
        <v>6</v>
      </c>
      <c r="G6" s="66">
        <v>7</v>
      </c>
      <c r="H6" s="79">
        <v>8</v>
      </c>
      <c r="I6" s="66">
        <v>24</v>
      </c>
    </row>
    <row r="7" ht="28.4" customHeight="1" spans="1:9">
      <c r="A7" s="29"/>
      <c r="B7" s="82"/>
      <c r="C7" s="82"/>
      <c r="D7" s="82"/>
      <c r="E7" s="82"/>
      <c r="F7" s="82"/>
      <c r="G7" s="82"/>
      <c r="H7" s="82"/>
      <c r="I7" s="82"/>
    </row>
    <row r="8" ht="29.9" customHeight="1" spans="1:9">
      <c r="A8" s="83"/>
      <c r="B8" s="82"/>
      <c r="C8" s="82"/>
      <c r="D8" s="82"/>
      <c r="E8" s="82"/>
      <c r="F8" s="82"/>
      <c r="G8" s="82"/>
      <c r="H8" s="82"/>
      <c r="I8" s="82"/>
    </row>
    <row r="9" ht="29.9" customHeight="1" spans="1:9">
      <c r="A9" s="84"/>
      <c r="B9" s="82"/>
      <c r="C9" s="82"/>
      <c r="D9" s="82"/>
      <c r="E9" s="82"/>
      <c r="F9" s="82"/>
      <c r="G9" s="82"/>
      <c r="H9" s="82"/>
      <c r="I9" s="87"/>
    </row>
    <row r="10" ht="29.9" customHeight="1" spans="1:9">
      <c r="A10" s="84"/>
      <c r="B10" s="82"/>
      <c r="C10" s="82"/>
      <c r="D10" s="82"/>
      <c r="E10" s="82"/>
      <c r="F10" s="82"/>
      <c r="G10" s="82"/>
      <c r="H10" s="82"/>
      <c r="I10" s="87"/>
    </row>
    <row r="11" ht="29.9" customHeight="1" spans="1:9">
      <c r="A11" s="84"/>
      <c r="B11" s="82"/>
      <c r="C11" s="82"/>
      <c r="D11" s="82"/>
      <c r="E11" s="82"/>
      <c r="F11" s="82"/>
      <c r="G11" s="82"/>
      <c r="H11" s="82"/>
      <c r="I11" s="87"/>
    </row>
    <row r="12" ht="29.9" customHeight="1" spans="1:9">
      <c r="A12" s="84"/>
      <c r="B12" s="82"/>
      <c r="C12" s="82"/>
      <c r="D12" s="82"/>
      <c r="E12" s="82"/>
      <c r="F12" s="82"/>
      <c r="G12" s="82"/>
      <c r="H12" s="82"/>
      <c r="I12" s="87"/>
    </row>
    <row r="13" ht="29.9" customHeight="1" spans="1:9">
      <c r="A13" s="84"/>
      <c r="B13" s="82"/>
      <c r="C13" s="82"/>
      <c r="D13" s="82"/>
      <c r="E13" s="82"/>
      <c r="F13" s="82"/>
      <c r="G13" s="82"/>
      <c r="H13" s="82"/>
      <c r="I13" s="87"/>
    </row>
    <row r="14" customHeight="1" spans="1:1">
      <c r="A14" s="71" t="s">
        <v>373</v>
      </c>
    </row>
  </sheetData>
  <mergeCells count="5">
    <mergeCell ref="A2:I2"/>
    <mergeCell ref="A3:H3"/>
    <mergeCell ref="B4:D4"/>
    <mergeCell ref="E4:I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C19" sqref="C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70" t="s">
        <v>411</v>
      </c>
    </row>
    <row r="2" ht="28.5" customHeight="1" spans="1:10">
      <c r="A2" s="64" t="s">
        <v>412</v>
      </c>
      <c r="B2" s="27"/>
      <c r="C2" s="27"/>
      <c r="D2" s="27"/>
      <c r="E2" s="27"/>
      <c r="F2" s="65"/>
      <c r="G2" s="27"/>
      <c r="H2" s="65"/>
      <c r="I2" s="65"/>
      <c r="J2" s="27"/>
    </row>
    <row r="3" ht="17.25" customHeight="1" spans="1:1">
      <c r="A3" s="5" t="s">
        <v>2</v>
      </c>
    </row>
    <row r="4" ht="44.25" customHeight="1" spans="1:10">
      <c r="A4" s="66" t="s">
        <v>299</v>
      </c>
      <c r="B4" s="66" t="s">
        <v>300</v>
      </c>
      <c r="C4" s="66" t="s">
        <v>301</v>
      </c>
      <c r="D4" s="66" t="s">
        <v>302</v>
      </c>
      <c r="E4" s="66" t="s">
        <v>303</v>
      </c>
      <c r="F4" s="67" t="s">
        <v>304</v>
      </c>
      <c r="G4" s="66" t="s">
        <v>305</v>
      </c>
      <c r="H4" s="67" t="s">
        <v>306</v>
      </c>
      <c r="I4" s="67" t="s">
        <v>307</v>
      </c>
      <c r="J4" s="66" t="s">
        <v>308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68"/>
      <c r="B6" s="69"/>
      <c r="C6" s="69"/>
      <c r="D6" s="69"/>
      <c r="E6" s="68"/>
      <c r="F6" s="69"/>
      <c r="G6" s="68"/>
      <c r="H6" s="69"/>
      <c r="I6" s="69"/>
      <c r="J6" s="68"/>
    </row>
    <row r="7" ht="42" customHeight="1" spans="1:10">
      <c r="A7" s="68"/>
      <c r="B7" s="69"/>
      <c r="C7" s="69"/>
      <c r="D7" s="69"/>
      <c r="E7" s="68"/>
      <c r="F7" s="69"/>
      <c r="G7" s="68"/>
      <c r="H7" s="69"/>
      <c r="I7" s="69"/>
      <c r="J7" s="68"/>
    </row>
    <row r="8" ht="42" customHeight="1" spans="1:10">
      <c r="A8" s="68"/>
      <c r="B8" s="69"/>
      <c r="C8" s="69"/>
      <c r="D8" s="69"/>
      <c r="E8" s="68"/>
      <c r="F8" s="69"/>
      <c r="G8" s="68"/>
      <c r="H8" s="69"/>
      <c r="I8" s="69"/>
      <c r="J8" s="68"/>
    </row>
    <row r="9" ht="42" customHeight="1" spans="1:10">
      <c r="A9" s="68"/>
      <c r="B9" s="69"/>
      <c r="C9" s="69"/>
      <c r="D9" s="69"/>
      <c r="E9" s="68"/>
      <c r="F9" s="69"/>
      <c r="G9" s="68"/>
      <c r="H9" s="69"/>
      <c r="I9" s="69"/>
      <c r="J9" s="68"/>
    </row>
    <row r="10" ht="42" customHeight="1" spans="1:10">
      <c r="A10" s="68"/>
      <c r="B10" s="69"/>
      <c r="C10" s="69"/>
      <c r="D10" s="69"/>
      <c r="E10" s="68"/>
      <c r="F10" s="69"/>
      <c r="G10" s="68"/>
      <c r="H10" s="69"/>
      <c r="I10" s="69"/>
      <c r="J10" s="68"/>
    </row>
    <row r="11" ht="42" customHeight="1" spans="1:10">
      <c r="A11" s="68"/>
      <c r="B11" s="69"/>
      <c r="C11" s="69"/>
      <c r="D11" s="69"/>
      <c r="E11" s="68"/>
      <c r="F11" s="69"/>
      <c r="G11" s="68"/>
      <c r="H11" s="69"/>
      <c r="I11" s="69"/>
      <c r="J11" s="68"/>
    </row>
    <row r="12" customHeight="1" spans="1:1">
      <c r="A12" t="s">
        <v>373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workbookViewId="0">
      <selection activeCell="D22" sqref="D22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8"/>
      <c r="B1" s="38"/>
      <c r="C1" s="38"/>
      <c r="D1" s="38"/>
      <c r="E1" s="38"/>
      <c r="F1" s="38"/>
      <c r="G1" s="38"/>
      <c r="H1" s="39" t="s">
        <v>413</v>
      </c>
    </row>
    <row r="2" ht="30.65" customHeight="1" spans="1:8">
      <c r="A2" s="40" t="s">
        <v>414</v>
      </c>
      <c r="B2" s="40"/>
      <c r="C2" s="40"/>
      <c r="D2" s="40"/>
      <c r="E2" s="40"/>
      <c r="F2" s="40"/>
      <c r="G2" s="40"/>
      <c r="H2" s="40"/>
    </row>
    <row r="3" ht="18.75" customHeight="1" spans="1:8">
      <c r="A3" s="41" t="s">
        <v>2</v>
      </c>
      <c r="B3" s="42"/>
      <c r="C3" s="43"/>
      <c r="D3" s="38"/>
      <c r="E3" s="38"/>
      <c r="F3" s="38"/>
      <c r="G3" s="38"/>
      <c r="H3" s="38"/>
    </row>
    <row r="4" ht="18.75" customHeight="1" spans="1:8">
      <c r="A4" s="44" t="s">
        <v>193</v>
      </c>
      <c r="B4" s="44" t="s">
        <v>415</v>
      </c>
      <c r="C4" s="44" t="s">
        <v>416</v>
      </c>
      <c r="D4" s="45" t="s">
        <v>417</v>
      </c>
      <c r="E4" s="46" t="s">
        <v>418</v>
      </c>
      <c r="F4" s="46" t="s">
        <v>419</v>
      </c>
      <c r="G4" s="46"/>
      <c r="H4" s="46"/>
    </row>
    <row r="5" ht="18.75" customHeight="1" spans="1:8">
      <c r="A5" s="44"/>
      <c r="B5" s="44"/>
      <c r="C5" s="44"/>
      <c r="D5" s="45"/>
      <c r="E5" s="46"/>
      <c r="F5" s="46" t="s">
        <v>380</v>
      </c>
      <c r="G5" s="46" t="s">
        <v>420</v>
      </c>
      <c r="H5" s="46" t="s">
        <v>421</v>
      </c>
    </row>
    <row r="6" ht="18.75" customHeight="1" spans="1:8">
      <c r="A6" s="47" t="s">
        <v>166</v>
      </c>
      <c r="B6" s="47" t="s">
        <v>167</v>
      </c>
      <c r="C6" s="47" t="s">
        <v>168</v>
      </c>
      <c r="D6" s="48" t="s">
        <v>169</v>
      </c>
      <c r="E6" s="49" t="s">
        <v>170</v>
      </c>
      <c r="F6" s="49" t="s">
        <v>171</v>
      </c>
      <c r="G6" s="49" t="s">
        <v>422</v>
      </c>
      <c r="H6" s="49" t="s">
        <v>359</v>
      </c>
    </row>
    <row r="7" ht="29.9" customHeight="1" spans="1:8">
      <c r="A7" s="50"/>
      <c r="B7" s="51"/>
      <c r="C7" s="51"/>
      <c r="D7" s="52"/>
      <c r="E7" s="46"/>
      <c r="F7" s="53"/>
      <c r="G7" s="54"/>
      <c r="H7" s="54"/>
    </row>
    <row r="8" ht="29.9" customHeight="1" spans="1:8">
      <c r="A8" s="55"/>
      <c r="B8" s="56"/>
      <c r="C8" s="56"/>
      <c r="D8" s="57"/>
      <c r="E8" s="46"/>
      <c r="F8" s="53"/>
      <c r="G8" s="54"/>
      <c r="H8" s="54"/>
    </row>
    <row r="9" ht="29.9" customHeight="1" spans="1:8">
      <c r="A9" s="58"/>
      <c r="B9" s="57"/>
      <c r="C9" s="57"/>
      <c r="D9" s="57"/>
      <c r="E9" s="46"/>
      <c r="F9" s="53"/>
      <c r="G9" s="54"/>
      <c r="H9" s="54"/>
    </row>
    <row r="10" ht="29.9" customHeight="1" spans="1:8">
      <c r="A10" s="58"/>
      <c r="B10" s="57"/>
      <c r="C10" s="57"/>
      <c r="D10" s="57"/>
      <c r="E10" s="46"/>
      <c r="F10" s="53"/>
      <c r="G10" s="54"/>
      <c r="H10" s="54"/>
    </row>
    <row r="11" ht="29.9" customHeight="1" spans="1:8">
      <c r="A11" s="58"/>
      <c r="B11" s="57"/>
      <c r="C11" s="57"/>
      <c r="D11" s="57"/>
      <c r="E11" s="46"/>
      <c r="F11" s="53"/>
      <c r="G11" s="54"/>
      <c r="H11" s="54"/>
    </row>
    <row r="12" ht="29.9" customHeight="1" spans="1:8">
      <c r="A12" s="58"/>
      <c r="B12" s="57"/>
      <c r="C12" s="57"/>
      <c r="D12" s="57"/>
      <c r="E12" s="46"/>
      <c r="F12" s="53"/>
      <c r="G12" s="54"/>
      <c r="H12" s="54"/>
    </row>
    <row r="13" ht="29.9" customHeight="1" spans="1:8">
      <c r="A13" s="58"/>
      <c r="B13" s="57"/>
      <c r="C13" s="57"/>
      <c r="D13" s="57"/>
      <c r="E13" s="46"/>
      <c r="F13" s="53"/>
      <c r="G13" s="54"/>
      <c r="H13" s="54"/>
    </row>
    <row r="14" ht="29.9" customHeight="1" spans="1:8">
      <c r="A14" s="58"/>
      <c r="B14" s="57"/>
      <c r="C14" s="57"/>
      <c r="D14" s="57"/>
      <c r="E14" s="46"/>
      <c r="F14" s="53"/>
      <c r="G14" s="54"/>
      <c r="H14" s="54"/>
    </row>
    <row r="15" ht="29.9" customHeight="1" spans="1:8">
      <c r="A15" s="58"/>
      <c r="B15" s="57"/>
      <c r="C15" s="57"/>
      <c r="D15" s="57"/>
      <c r="E15" s="46"/>
      <c r="F15" s="53"/>
      <c r="G15" s="54"/>
      <c r="H15" s="54"/>
    </row>
    <row r="16" s="36" customFormat="1" ht="20.15" customHeight="1" spans="1:8">
      <c r="A16" s="59" t="s">
        <v>59</v>
      </c>
      <c r="B16" s="59"/>
      <c r="C16" s="59"/>
      <c r="D16" s="59"/>
      <c r="E16" s="59"/>
      <c r="F16" s="60"/>
      <c r="G16" s="61"/>
      <c r="H16" s="61"/>
    </row>
    <row r="17" s="37" customFormat="1" ht="25" customHeight="1" spans="1:8">
      <c r="A17" s="62" t="s">
        <v>423</v>
      </c>
      <c r="B17" s="63"/>
      <c r="C17" s="63"/>
      <c r="D17" s="63"/>
      <c r="E17" s="63"/>
      <c r="F17" s="63"/>
      <c r="G17" s="63"/>
      <c r="H17" s="63"/>
    </row>
    <row r="18" customHeight="1" spans="1:1">
      <c r="A18" t="s">
        <v>373</v>
      </c>
    </row>
  </sheetData>
  <mergeCells count="10">
    <mergeCell ref="A2:H2"/>
    <mergeCell ref="A3:C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22" sqref="E2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424</v>
      </c>
    </row>
    <row r="2" ht="27.75" customHeight="1" spans="1:11">
      <c r="A2" s="27" t="s">
        <v>425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184</v>
      </c>
    </row>
    <row r="4" ht="21.75" customHeight="1" spans="1:11">
      <c r="A4" s="9" t="s">
        <v>266</v>
      </c>
      <c r="B4" s="9" t="s">
        <v>195</v>
      </c>
      <c r="C4" s="9" t="s">
        <v>267</v>
      </c>
      <c r="D4" s="10" t="s">
        <v>196</v>
      </c>
      <c r="E4" s="10" t="s">
        <v>197</v>
      </c>
      <c r="F4" s="10" t="s">
        <v>198</v>
      </c>
      <c r="G4" s="10" t="s">
        <v>199</v>
      </c>
      <c r="H4" s="16" t="s">
        <v>59</v>
      </c>
      <c r="I4" s="11" t="s">
        <v>426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62</v>
      </c>
      <c r="J5" s="10" t="s">
        <v>63</v>
      </c>
      <c r="K5" s="10" t="s">
        <v>64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5"/>
      <c r="K8" s="35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5"/>
      <c r="K9" s="35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5"/>
      <c r="K10" s="35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5"/>
      <c r="K11" s="35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5"/>
      <c r="K12" s="35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5"/>
      <c r="K13" s="35"/>
    </row>
    <row r="14" ht="36" customHeight="1" spans="1:11">
      <c r="A14" s="29"/>
      <c r="B14" s="30"/>
      <c r="C14" s="29"/>
      <c r="D14" s="29"/>
      <c r="E14" s="29"/>
      <c r="F14" s="29"/>
      <c r="G14" s="29"/>
      <c r="H14" s="31"/>
      <c r="I14" s="31"/>
      <c r="J14" s="31"/>
      <c r="K14" s="31"/>
    </row>
    <row r="15" ht="36" customHeight="1" spans="1:11">
      <c r="A15" s="30"/>
      <c r="B15" s="30"/>
      <c r="C15" s="30"/>
      <c r="D15" s="30"/>
      <c r="E15" s="30"/>
      <c r="F15" s="30"/>
      <c r="G15" s="30"/>
      <c r="H15" s="31"/>
      <c r="I15" s="31"/>
      <c r="J15" s="31"/>
      <c r="K15" s="31"/>
    </row>
    <row r="16" ht="18.75" customHeight="1" spans="1:11">
      <c r="A16" s="32" t="s">
        <v>122</v>
      </c>
      <c r="B16" s="33"/>
      <c r="C16" s="33"/>
      <c r="D16" s="33"/>
      <c r="E16" s="33"/>
      <c r="F16" s="33"/>
      <c r="G16" s="34"/>
      <c r="H16" s="31"/>
      <c r="I16" s="31"/>
      <c r="J16" s="31"/>
      <c r="K16" s="31"/>
    </row>
    <row r="17" customHeight="1" spans="1:1">
      <c r="A17" t="s">
        <v>373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8" sqref="C18"/>
    </sheetView>
  </sheetViews>
  <sheetFormatPr defaultColWidth="23.6333333333333" defaultRowHeight="14.25" customHeight="1" outlineLevelCol="6"/>
  <cols>
    <col min="1" max="2" width="23.6333333333333" customWidth="1"/>
    <col min="3" max="3" width="50" customWidth="1"/>
    <col min="4" max="16384" width="23.6333333333333" customWidth="1"/>
  </cols>
  <sheetData>
    <row r="1" ht="13.5" customHeight="1" spans="4:7">
      <c r="D1" s="2"/>
      <c r="G1" s="3" t="s">
        <v>427</v>
      </c>
    </row>
    <row r="2" ht="27.75" customHeight="1" spans="1:7">
      <c r="A2" s="4" t="s">
        <v>428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184</v>
      </c>
    </row>
    <row r="4" ht="21.75" customHeight="1" spans="1:7">
      <c r="A4" s="9" t="s">
        <v>267</v>
      </c>
      <c r="B4" s="9" t="s">
        <v>266</v>
      </c>
      <c r="C4" s="9" t="s">
        <v>195</v>
      </c>
      <c r="D4" s="10" t="s">
        <v>429</v>
      </c>
      <c r="E4" s="11" t="s">
        <v>62</v>
      </c>
      <c r="F4" s="12"/>
      <c r="G4" s="13"/>
    </row>
    <row r="5" ht="21.75" customHeight="1" spans="1:7">
      <c r="A5" s="14"/>
      <c r="B5" s="14"/>
      <c r="C5" s="14"/>
      <c r="D5" s="15"/>
      <c r="E5" s="16" t="s">
        <v>430</v>
      </c>
      <c r="F5" s="10" t="s">
        <v>431</v>
      </c>
      <c r="G5" s="10" t="s">
        <v>432</v>
      </c>
    </row>
    <row r="6" ht="40.5" customHeight="1" spans="1:7">
      <c r="A6" s="17"/>
      <c r="B6" s="17"/>
      <c r="C6" s="17"/>
      <c r="D6" s="18"/>
      <c r="E6" s="19"/>
      <c r="F6" s="18" t="s">
        <v>61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2.5" customHeight="1" spans="1:7">
      <c r="A8" s="21"/>
      <c r="B8" s="22"/>
      <c r="C8" s="22"/>
      <c r="D8" s="21"/>
      <c r="E8" s="23"/>
      <c r="F8" s="23"/>
      <c r="G8" s="23"/>
    </row>
    <row r="9" s="1" customFormat="1" ht="22.5" customHeight="1" spans="1:7">
      <c r="A9" s="21"/>
      <c r="B9" s="22"/>
      <c r="C9" s="22"/>
      <c r="D9" s="21"/>
      <c r="E9" s="23"/>
      <c r="F9" s="23"/>
      <c r="G9" s="23"/>
    </row>
    <row r="10" s="1" customFormat="1" ht="22.5" customHeight="1" spans="1:7">
      <c r="A10" s="24"/>
      <c r="B10" s="25"/>
      <c r="C10" s="25"/>
      <c r="D10" s="26"/>
      <c r="E10" s="23"/>
      <c r="F10" s="23"/>
      <c r="G10" s="23"/>
    </row>
    <row r="11" customHeight="1" spans="1:1">
      <c r="A11" t="s">
        <v>373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M29" sqref="M29"/>
    </sheetView>
  </sheetViews>
  <sheetFormatPr defaultColWidth="8" defaultRowHeight="14.25" customHeight="1"/>
  <cols>
    <col min="1" max="1" width="21.1416666666667" customWidth="1"/>
    <col min="2" max="2" width="30" customWidth="1"/>
    <col min="3" max="19" width="10.1333333333333" customWidth="1"/>
  </cols>
  <sheetData>
    <row r="1" ht="12" customHeight="1" spans="1:18">
      <c r="A1" s="213"/>
      <c r="J1" s="230"/>
      <c r="R1" s="3" t="s">
        <v>55</v>
      </c>
    </row>
    <row r="2" ht="36" customHeight="1" spans="1:19">
      <c r="A2" s="214" t="s">
        <v>56</v>
      </c>
      <c r="B2" s="27"/>
      <c r="C2" s="27"/>
      <c r="D2" s="27"/>
      <c r="E2" s="27"/>
      <c r="F2" s="27"/>
      <c r="G2" s="27"/>
      <c r="H2" s="27"/>
      <c r="I2" s="27"/>
      <c r="J2" s="65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110" t="s">
        <v>2</v>
      </c>
      <c r="B3" s="7"/>
      <c r="C3" s="7"/>
      <c r="D3" s="7"/>
      <c r="E3" s="7"/>
      <c r="F3" s="7"/>
      <c r="G3" s="7"/>
      <c r="H3" s="7"/>
      <c r="I3" s="7"/>
      <c r="J3" s="23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215" t="s">
        <v>57</v>
      </c>
      <c r="B4" s="216" t="s">
        <v>58</v>
      </c>
      <c r="C4" s="216" t="s">
        <v>59</v>
      </c>
      <c r="D4" s="217" t="s">
        <v>60</v>
      </c>
      <c r="E4" s="218"/>
      <c r="F4" s="218"/>
      <c r="G4" s="218"/>
      <c r="H4" s="218"/>
      <c r="I4" s="218"/>
      <c r="J4" s="232"/>
      <c r="K4" s="218"/>
      <c r="L4" s="218"/>
      <c r="M4" s="218"/>
      <c r="N4" s="233"/>
      <c r="O4" s="233" t="s">
        <v>48</v>
      </c>
      <c r="P4" s="233"/>
      <c r="Q4" s="233"/>
      <c r="R4" s="233"/>
      <c r="S4" s="233"/>
    </row>
    <row r="5" ht="18" customHeight="1" spans="1:19">
      <c r="A5" s="219"/>
      <c r="B5" s="220"/>
      <c r="C5" s="220"/>
      <c r="D5" s="220" t="s">
        <v>61</v>
      </c>
      <c r="E5" s="220" t="s">
        <v>62</v>
      </c>
      <c r="F5" s="220" t="s">
        <v>63</v>
      </c>
      <c r="G5" s="220" t="s">
        <v>64</v>
      </c>
      <c r="H5" s="220" t="s">
        <v>65</v>
      </c>
      <c r="I5" s="234" t="s">
        <v>66</v>
      </c>
      <c r="J5" s="235"/>
      <c r="K5" s="234" t="s">
        <v>67</v>
      </c>
      <c r="L5" s="234" t="s">
        <v>68</v>
      </c>
      <c r="M5" s="234" t="s">
        <v>69</v>
      </c>
      <c r="N5" s="236" t="s">
        <v>70</v>
      </c>
      <c r="O5" s="237" t="s">
        <v>61</v>
      </c>
      <c r="P5" s="237" t="s">
        <v>62</v>
      </c>
      <c r="Q5" s="237" t="s">
        <v>63</v>
      </c>
      <c r="R5" s="237" t="s">
        <v>64</v>
      </c>
      <c r="S5" s="237" t="s">
        <v>71</v>
      </c>
    </row>
    <row r="6" ht="29.25" customHeight="1" spans="1:19">
      <c r="A6" s="221"/>
      <c r="B6" s="222"/>
      <c r="C6" s="222"/>
      <c r="D6" s="222"/>
      <c r="E6" s="222"/>
      <c r="F6" s="222"/>
      <c r="G6" s="222"/>
      <c r="H6" s="222"/>
      <c r="I6" s="238" t="s">
        <v>61</v>
      </c>
      <c r="J6" s="238" t="s">
        <v>72</v>
      </c>
      <c r="K6" s="238" t="s">
        <v>67</v>
      </c>
      <c r="L6" s="238" t="s">
        <v>68</v>
      </c>
      <c r="M6" s="238" t="s">
        <v>69</v>
      </c>
      <c r="N6" s="238" t="s">
        <v>70</v>
      </c>
      <c r="O6" s="238"/>
      <c r="P6" s="238"/>
      <c r="Q6" s="238"/>
      <c r="R6" s="238"/>
      <c r="S6" s="238"/>
    </row>
    <row r="7" ht="16.5" customHeight="1" spans="1:19">
      <c r="A7" s="223">
        <v>1</v>
      </c>
      <c r="B7" s="20">
        <v>2</v>
      </c>
      <c r="C7" s="20">
        <v>3</v>
      </c>
      <c r="D7" s="20">
        <v>4</v>
      </c>
      <c r="E7" s="223">
        <v>5</v>
      </c>
      <c r="F7" s="20">
        <v>6</v>
      </c>
      <c r="G7" s="20">
        <v>7</v>
      </c>
      <c r="H7" s="223">
        <v>8</v>
      </c>
      <c r="I7" s="20">
        <v>9</v>
      </c>
      <c r="J7" s="35">
        <v>10</v>
      </c>
      <c r="K7" s="35">
        <v>11</v>
      </c>
      <c r="L7" s="239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s="1" customFormat="1" ht="60" customHeight="1" spans="1:19">
      <c r="A8" s="224" t="s">
        <v>73</v>
      </c>
      <c r="B8" s="225" t="s">
        <v>74</v>
      </c>
      <c r="C8" s="226">
        <v>5155916.32</v>
      </c>
      <c r="D8" s="226">
        <v>5050759.32</v>
      </c>
      <c r="E8" s="227">
        <v>4488456.12</v>
      </c>
      <c r="F8" s="227"/>
      <c r="G8" s="227"/>
      <c r="H8" s="227"/>
      <c r="I8" s="227">
        <v>562303.2</v>
      </c>
      <c r="J8" s="227"/>
      <c r="K8" s="227"/>
      <c r="L8" s="227">
        <v>514303.2</v>
      </c>
      <c r="M8" s="227"/>
      <c r="N8" s="227">
        <v>48000</v>
      </c>
      <c r="O8" s="156">
        <v>105157</v>
      </c>
      <c r="P8" s="156">
        <v>105157</v>
      </c>
      <c r="Q8" s="156"/>
      <c r="R8" s="156"/>
      <c r="S8" s="156"/>
    </row>
    <row r="9" s="1" customFormat="1" ht="22.5" customHeight="1" spans="1:19">
      <c r="A9" s="228" t="s">
        <v>59</v>
      </c>
      <c r="B9" s="229"/>
      <c r="C9" s="227">
        <v>5155916.32</v>
      </c>
      <c r="D9" s="227">
        <v>5050759.32</v>
      </c>
      <c r="E9" s="227">
        <v>4488456.12</v>
      </c>
      <c r="F9" s="227"/>
      <c r="G9" s="227"/>
      <c r="H9" s="227"/>
      <c r="I9" s="227">
        <v>562303.2</v>
      </c>
      <c r="J9" s="227"/>
      <c r="K9" s="227"/>
      <c r="L9" s="227">
        <v>514303.2</v>
      </c>
      <c r="M9" s="227"/>
      <c r="N9" s="227">
        <v>48000</v>
      </c>
      <c r="O9" s="156">
        <v>105157</v>
      </c>
      <c r="P9" s="156">
        <v>105157</v>
      </c>
      <c r="Q9" s="156"/>
      <c r="R9" s="156"/>
      <c r="S9" s="15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Zeros="0" topLeftCell="A9" workbookViewId="0">
      <selection activeCell="G24" sqref="G24"/>
    </sheetView>
  </sheetViews>
  <sheetFormatPr defaultColWidth="14.3833333333333" defaultRowHeight="14.25" customHeight="1"/>
  <cols>
    <col min="1" max="1" width="14.3833333333333" customWidth="1"/>
    <col min="2" max="2" width="29.625" customWidth="1"/>
    <col min="3" max="16384" width="14.3833333333333" customWidth="1"/>
  </cols>
  <sheetData>
    <row r="1" ht="15.75" customHeight="1" spans="15:15">
      <c r="O1" s="132" t="s">
        <v>75</v>
      </c>
    </row>
    <row r="2" ht="28.5" customHeight="1" spans="1:15">
      <c r="A2" s="27" t="s">
        <v>76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209" t="s">
        <v>2</v>
      </c>
      <c r="B3" s="134"/>
      <c r="C3" s="76"/>
      <c r="D3" s="76"/>
      <c r="E3" s="76"/>
      <c r="F3" s="76"/>
      <c r="G3" s="7"/>
      <c r="H3" s="76"/>
      <c r="I3" s="76"/>
      <c r="J3" s="7"/>
      <c r="K3" s="76"/>
      <c r="L3" s="76"/>
      <c r="M3" s="7"/>
      <c r="N3" s="7"/>
      <c r="O3" s="135" t="s">
        <v>3</v>
      </c>
    </row>
    <row r="4" ht="18.75" customHeight="1" spans="1:15">
      <c r="A4" s="10" t="s">
        <v>77</v>
      </c>
      <c r="B4" s="10" t="s">
        <v>78</v>
      </c>
      <c r="C4" s="16" t="s">
        <v>59</v>
      </c>
      <c r="D4" s="136" t="s">
        <v>62</v>
      </c>
      <c r="E4" s="136"/>
      <c r="F4" s="136"/>
      <c r="G4" s="210" t="s">
        <v>63</v>
      </c>
      <c r="H4" s="10" t="s">
        <v>64</v>
      </c>
      <c r="I4" s="10" t="s">
        <v>79</v>
      </c>
      <c r="J4" s="11" t="s">
        <v>80</v>
      </c>
      <c r="K4" s="80" t="s">
        <v>81</v>
      </c>
      <c r="L4" s="80" t="s">
        <v>82</v>
      </c>
      <c r="M4" s="80" t="s">
        <v>83</v>
      </c>
      <c r="N4" s="80" t="s">
        <v>84</v>
      </c>
      <c r="O4" s="131" t="s">
        <v>85</v>
      </c>
    </row>
    <row r="5" ht="30" customHeight="1" spans="1:15">
      <c r="A5" s="19"/>
      <c r="B5" s="19"/>
      <c r="C5" s="19"/>
      <c r="D5" s="136" t="s">
        <v>61</v>
      </c>
      <c r="E5" s="136" t="s">
        <v>86</v>
      </c>
      <c r="F5" s="136" t="s">
        <v>87</v>
      </c>
      <c r="G5" s="19"/>
      <c r="H5" s="19"/>
      <c r="I5" s="19"/>
      <c r="J5" s="136" t="s">
        <v>61</v>
      </c>
      <c r="K5" s="127" t="s">
        <v>81</v>
      </c>
      <c r="L5" s="127" t="s">
        <v>82</v>
      </c>
      <c r="M5" s="127" t="s">
        <v>83</v>
      </c>
      <c r="N5" s="127" t="s">
        <v>84</v>
      </c>
      <c r="O5" s="127" t="s">
        <v>85</v>
      </c>
    </row>
    <row r="6" ht="16.5" customHeight="1" spans="1:15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136">
        <v>15</v>
      </c>
    </row>
    <row r="7" s="1" customFormat="1" ht="22.5" customHeight="1" spans="1:15">
      <c r="A7" s="204" t="s">
        <v>88</v>
      </c>
      <c r="B7" s="204" t="s">
        <v>89</v>
      </c>
      <c r="C7" s="159">
        <v>105157</v>
      </c>
      <c r="D7" s="159">
        <v>105157</v>
      </c>
      <c r="E7" s="159"/>
      <c r="F7" s="159">
        <v>105157</v>
      </c>
      <c r="G7" s="159"/>
      <c r="H7" s="159"/>
      <c r="I7" s="159"/>
      <c r="J7" s="159"/>
      <c r="K7" s="159"/>
      <c r="L7" s="159"/>
      <c r="M7" s="159"/>
      <c r="N7" s="159"/>
      <c r="O7" s="159"/>
    </row>
    <row r="8" s="1" customFormat="1" ht="22.5" customHeight="1" spans="1:15">
      <c r="A8" s="204" t="s">
        <v>90</v>
      </c>
      <c r="B8" s="204" t="s">
        <v>91</v>
      </c>
      <c r="C8" s="159">
        <v>62791</v>
      </c>
      <c r="D8" s="159">
        <v>62791</v>
      </c>
      <c r="E8" s="159"/>
      <c r="F8" s="159">
        <v>62791</v>
      </c>
      <c r="G8" s="159"/>
      <c r="H8" s="159"/>
      <c r="I8" s="159"/>
      <c r="J8" s="159"/>
      <c r="K8" s="159"/>
      <c r="L8" s="159"/>
      <c r="M8" s="159"/>
      <c r="N8" s="159"/>
      <c r="O8" s="159"/>
    </row>
    <row r="9" s="1" customFormat="1" ht="22.5" customHeight="1" spans="1:15">
      <c r="A9" s="204" t="s">
        <v>92</v>
      </c>
      <c r="B9" s="204" t="str">
        <f>"    "&amp;"共性技术研究与开发"</f>
        <v>    共性技术研究与开发</v>
      </c>
      <c r="C9" s="159">
        <v>62791</v>
      </c>
      <c r="D9" s="159">
        <v>105157</v>
      </c>
      <c r="E9" s="159"/>
      <c r="F9" s="159">
        <v>62791</v>
      </c>
      <c r="G9" s="159"/>
      <c r="H9" s="159"/>
      <c r="I9" s="159"/>
      <c r="J9" s="159"/>
      <c r="K9" s="159"/>
      <c r="L9" s="159"/>
      <c r="M9" s="159"/>
      <c r="N9" s="159"/>
      <c r="O9" s="159"/>
    </row>
    <row r="10" s="1" customFormat="1" ht="22.5" customHeight="1" spans="1:15">
      <c r="A10" s="204" t="s">
        <v>93</v>
      </c>
      <c r="B10" s="204" t="str">
        <f>"  "&amp;"其他科学技术支出"</f>
        <v>  其他科学技术支出</v>
      </c>
      <c r="C10" s="159">
        <v>42366</v>
      </c>
      <c r="D10" s="159">
        <v>42366</v>
      </c>
      <c r="E10" s="159"/>
      <c r="F10" s="159">
        <v>42366</v>
      </c>
      <c r="G10" s="159"/>
      <c r="H10" s="159"/>
      <c r="I10" s="159"/>
      <c r="J10" s="159"/>
      <c r="K10" s="159"/>
      <c r="L10" s="159"/>
      <c r="M10" s="159"/>
      <c r="N10" s="159"/>
      <c r="O10" s="159"/>
    </row>
    <row r="11" s="1" customFormat="1" ht="22.5" customHeight="1" spans="1:15">
      <c r="A11" s="205">
        <v>2069999</v>
      </c>
      <c r="B11" s="211" t="s">
        <v>94</v>
      </c>
      <c r="C11" s="159">
        <v>42366</v>
      </c>
      <c r="D11" s="159">
        <v>475679.68</v>
      </c>
      <c r="E11" s="159"/>
      <c r="F11" s="159">
        <v>42366</v>
      </c>
      <c r="G11" s="159"/>
      <c r="H11" s="159"/>
      <c r="I11" s="159"/>
      <c r="J11" s="159"/>
      <c r="K11" s="159"/>
      <c r="L11" s="159"/>
      <c r="M11" s="159"/>
      <c r="N11" s="159"/>
      <c r="O11" s="159"/>
    </row>
    <row r="12" s="1" customFormat="1" ht="22.5" customHeight="1" spans="1:15">
      <c r="A12" s="204" t="s">
        <v>95</v>
      </c>
      <c r="B12" s="204" t="s">
        <v>96</v>
      </c>
      <c r="C12" s="159">
        <v>475679.68</v>
      </c>
      <c r="D12" s="159">
        <v>392284.21</v>
      </c>
      <c r="E12" s="159">
        <v>475679.68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s="1" customFormat="1" ht="22.5" customHeight="1" spans="1:15">
      <c r="A13" s="204" t="s">
        <v>97</v>
      </c>
      <c r="B13" s="211" t="s">
        <v>98</v>
      </c>
      <c r="C13" s="159">
        <v>455339.68</v>
      </c>
      <c r="D13" s="159">
        <v>455339.68</v>
      </c>
      <c r="E13" s="159">
        <v>455339.68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</row>
    <row r="14" s="1" customFormat="1" ht="22.5" customHeight="1" spans="1:15">
      <c r="A14" s="204" t="s">
        <v>99</v>
      </c>
      <c r="B14" s="204" t="str">
        <f>"    "&amp;"机关事业单位基本养老保险缴费支出"</f>
        <v>    机关事业单位基本养老保险缴费支出</v>
      </c>
      <c r="C14" s="159">
        <v>443339.68</v>
      </c>
      <c r="D14" s="159">
        <v>443339.68</v>
      </c>
      <c r="E14" s="159">
        <v>443339.68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</row>
    <row r="15" s="1" customFormat="1" ht="22.5" customHeight="1" spans="1:15">
      <c r="A15" s="204" t="s">
        <v>100</v>
      </c>
      <c r="B15" s="204" t="str">
        <f>"    "&amp;"机关事业单位职业年金缴费支出"</f>
        <v>    机关事业单位职业年金缴费支出</v>
      </c>
      <c r="C15" s="159"/>
      <c r="D15" s="159">
        <v>3834439.15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s="1" customFormat="1" ht="22.5" customHeight="1" spans="1:15">
      <c r="A16" s="204" t="s">
        <v>101</v>
      </c>
      <c r="B16" s="204" t="str">
        <f>"    "&amp;"其他行政事业单位养老支出"</f>
        <v>    其他行政事业单位养老支出</v>
      </c>
      <c r="C16" s="159">
        <v>12000</v>
      </c>
      <c r="D16" s="159">
        <v>12000</v>
      </c>
      <c r="E16" s="159">
        <v>12000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="1" customFormat="1" ht="22.5" customHeight="1" spans="1:15">
      <c r="A17" s="204" t="s">
        <v>102</v>
      </c>
      <c r="B17" s="204" t="str">
        <f>"  "&amp;"抚恤"</f>
        <v>  抚恤</v>
      </c>
      <c r="C17" s="159">
        <v>20340</v>
      </c>
      <c r="D17" s="159">
        <v>20340</v>
      </c>
      <c r="E17" s="159">
        <v>20340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="1" customFormat="1" ht="22.5" customHeight="1" spans="1:15">
      <c r="A18" s="204" t="s">
        <v>103</v>
      </c>
      <c r="B18" s="204" t="str">
        <f>"    "&amp;"死亡抚恤"</f>
        <v>    死亡抚恤</v>
      </c>
      <c r="C18" s="159">
        <v>20340</v>
      </c>
      <c r="D18" s="159">
        <v>20340</v>
      </c>
      <c r="E18" s="159">
        <v>20340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="1" customFormat="1" ht="22.5" customHeight="1" spans="1:15">
      <c r="A19" s="204" t="s">
        <v>104</v>
      </c>
      <c r="B19" s="204" t="s">
        <v>105</v>
      </c>
      <c r="C19" s="159">
        <v>392284.21</v>
      </c>
      <c r="D19" s="159">
        <v>392284.21</v>
      </c>
      <c r="E19" s="159">
        <v>392284.21</v>
      </c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s="1" customFormat="1" ht="22.5" customHeight="1" spans="1:15">
      <c r="A20" s="204" t="s">
        <v>106</v>
      </c>
      <c r="B20" s="204" t="str">
        <f>"  "&amp;"行政事业单位医疗"</f>
        <v>  行政事业单位医疗</v>
      </c>
      <c r="C20" s="159">
        <v>392284.21</v>
      </c>
      <c r="D20" s="159">
        <v>392284.21</v>
      </c>
      <c r="E20" s="159">
        <v>392284.21</v>
      </c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  <row r="21" s="1" customFormat="1" ht="22.5" customHeight="1" spans="1:15">
      <c r="A21" s="204" t="s">
        <v>107</v>
      </c>
      <c r="B21" s="204" t="str">
        <f>"    "&amp;"行政单位医疗"</f>
        <v>    行政单位医疗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</row>
    <row r="22" s="1" customFormat="1" ht="22.5" customHeight="1" spans="1:15">
      <c r="A22" s="204" t="s">
        <v>108</v>
      </c>
      <c r="B22" s="204" t="str">
        <f>"    "&amp;"事业单位医疗"</f>
        <v>    事业单位医疗</v>
      </c>
      <c r="C22" s="159">
        <v>202893.3</v>
      </c>
      <c r="D22" s="159">
        <v>348356.28</v>
      </c>
      <c r="E22" s="159">
        <v>202893.3</v>
      </c>
      <c r="F22" s="159"/>
      <c r="G22" s="159"/>
      <c r="H22" s="159"/>
      <c r="I22" s="159"/>
      <c r="J22" s="159"/>
      <c r="K22" s="159"/>
      <c r="L22" s="159"/>
      <c r="M22" s="159"/>
      <c r="N22" s="159"/>
      <c r="O22" s="159"/>
    </row>
    <row r="23" s="1" customFormat="1" ht="22.5" customHeight="1" spans="1:15">
      <c r="A23" s="204" t="s">
        <v>109</v>
      </c>
      <c r="B23" s="204" t="str">
        <f>"    "&amp;"公务员医疗补助"</f>
        <v>    公务员医疗补助</v>
      </c>
      <c r="C23" s="159">
        <v>176397.16</v>
      </c>
      <c r="D23" s="159">
        <v>176397.16</v>
      </c>
      <c r="E23" s="159">
        <v>176397.16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</row>
    <row r="24" s="1" customFormat="1" ht="22.5" customHeight="1" spans="1:15">
      <c r="A24" s="204" t="s">
        <v>110</v>
      </c>
      <c r="B24" s="204" t="str">
        <f>"    "&amp;"其他行政事业单位医疗支出"</f>
        <v>    其他行政事业单位医疗支出</v>
      </c>
      <c r="C24" s="159">
        <v>12993.75</v>
      </c>
      <c r="D24" s="159">
        <v>12993.75</v>
      </c>
      <c r="E24" s="159">
        <v>12993.75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  <row r="25" s="1" customFormat="1" ht="22.5" customHeight="1" spans="1:15">
      <c r="A25" s="204" t="s">
        <v>111</v>
      </c>
      <c r="B25" s="204" t="s">
        <v>112</v>
      </c>
      <c r="C25" s="159">
        <v>3834439.15</v>
      </c>
      <c r="D25" s="159">
        <v>3272135.95</v>
      </c>
      <c r="E25" s="159">
        <v>3272135.95</v>
      </c>
      <c r="F25" s="159"/>
      <c r="G25" s="159"/>
      <c r="H25" s="159"/>
      <c r="I25" s="159"/>
      <c r="J25" s="159">
        <v>562303.2</v>
      </c>
      <c r="K25" s="159"/>
      <c r="L25" s="159"/>
      <c r="M25" s="159">
        <v>514303.2</v>
      </c>
      <c r="N25" s="159"/>
      <c r="O25" s="159">
        <v>48000</v>
      </c>
    </row>
    <row r="26" s="1" customFormat="1" ht="22.5" customHeight="1" spans="1:15">
      <c r="A26" s="204" t="s">
        <v>113</v>
      </c>
      <c r="B26" s="204" t="str">
        <f>"  "&amp;"林业和草原"</f>
        <v>  林业和草原</v>
      </c>
      <c r="C26" s="159">
        <v>3834439.15</v>
      </c>
      <c r="D26" s="159">
        <v>3272135.95</v>
      </c>
      <c r="E26" s="159">
        <v>3272135.95</v>
      </c>
      <c r="F26" s="159"/>
      <c r="G26" s="159"/>
      <c r="H26" s="159"/>
      <c r="I26" s="159"/>
      <c r="J26" s="159">
        <v>562303.2</v>
      </c>
      <c r="K26" s="159"/>
      <c r="L26" s="159"/>
      <c r="M26" s="159">
        <v>514303.2</v>
      </c>
      <c r="N26" s="159"/>
      <c r="O26" s="159">
        <v>48000</v>
      </c>
    </row>
    <row r="27" s="1" customFormat="1" ht="22.5" customHeight="1" spans="1:15">
      <c r="A27" s="204" t="s">
        <v>114</v>
      </c>
      <c r="B27" s="204" t="str">
        <f>"    "&amp;"事业机构"</f>
        <v>    事业机构</v>
      </c>
      <c r="C27" s="159">
        <v>3272135.95</v>
      </c>
      <c r="D27" s="159">
        <v>3272135.95</v>
      </c>
      <c r="E27" s="159">
        <v>3272135.95</v>
      </c>
      <c r="F27" s="159"/>
      <c r="G27" s="159"/>
      <c r="H27" s="159"/>
      <c r="I27" s="159"/>
      <c r="J27" s="159"/>
      <c r="K27" s="159"/>
      <c r="L27" s="159"/>
      <c r="M27" s="159"/>
      <c r="N27" s="159"/>
      <c r="O27" s="159"/>
    </row>
    <row r="28" s="1" customFormat="1" ht="22.5" customHeight="1" spans="1:15">
      <c r="A28" s="205">
        <v>2130206</v>
      </c>
      <c r="B28" s="204" t="str">
        <f>"    "&amp;"技术推广与转化"</f>
        <v>    技术推广与转化</v>
      </c>
      <c r="C28" s="159">
        <v>19303.2</v>
      </c>
      <c r="D28" s="159"/>
      <c r="E28" s="159"/>
      <c r="F28" s="159"/>
      <c r="G28" s="159"/>
      <c r="H28" s="159"/>
      <c r="I28" s="159"/>
      <c r="J28" s="159">
        <v>19303.2</v>
      </c>
      <c r="K28" s="159"/>
      <c r="L28" s="159"/>
      <c r="M28" s="159">
        <v>19303.2</v>
      </c>
      <c r="N28" s="159"/>
      <c r="O28" s="159"/>
    </row>
    <row r="29" s="1" customFormat="1" ht="22.5" customHeight="1" spans="1:15">
      <c r="A29" s="204" t="s">
        <v>115</v>
      </c>
      <c r="B29" s="204" t="str">
        <f>"    "&amp;"产业化管理"</f>
        <v>    产业化管理</v>
      </c>
      <c r="C29" s="159">
        <v>543000</v>
      </c>
      <c r="D29" s="159"/>
      <c r="E29" s="159"/>
      <c r="F29" s="159"/>
      <c r="G29" s="159"/>
      <c r="H29" s="159"/>
      <c r="I29" s="159"/>
      <c r="J29" s="159">
        <v>543000</v>
      </c>
      <c r="K29" s="159"/>
      <c r="L29" s="159"/>
      <c r="M29" s="159">
        <v>495000</v>
      </c>
      <c r="N29" s="159"/>
      <c r="O29" s="159">
        <v>48000</v>
      </c>
    </row>
    <row r="30" s="1" customFormat="1" ht="22.5" customHeight="1" spans="1:15">
      <c r="A30" s="204" t="s">
        <v>116</v>
      </c>
      <c r="B30" s="204" t="s">
        <v>117</v>
      </c>
      <c r="C30" s="159">
        <v>348356.28</v>
      </c>
      <c r="D30" s="159">
        <v>348356.28</v>
      </c>
      <c r="E30" s="159">
        <v>348356.28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</row>
    <row r="31" s="1" customFormat="1" ht="22.5" customHeight="1" spans="1:15">
      <c r="A31" s="204" t="s">
        <v>118</v>
      </c>
      <c r="B31" s="204" t="s">
        <v>119</v>
      </c>
      <c r="C31" s="159">
        <v>348356.28</v>
      </c>
      <c r="D31" s="159">
        <v>5155916.32</v>
      </c>
      <c r="E31" s="159">
        <v>348356.28</v>
      </c>
      <c r="F31" s="159"/>
      <c r="G31" s="159"/>
      <c r="H31" s="159"/>
      <c r="I31" s="159"/>
      <c r="J31" s="159"/>
      <c r="K31" s="159"/>
      <c r="L31" s="159"/>
      <c r="M31" s="159"/>
      <c r="N31" s="159"/>
      <c r="O31" s="159"/>
    </row>
    <row r="32" s="1" customFormat="1" ht="22.5" customHeight="1" spans="1:15">
      <c r="A32" s="204" t="s">
        <v>120</v>
      </c>
      <c r="B32" s="211" t="s">
        <v>121</v>
      </c>
      <c r="C32" s="159">
        <v>348356.28</v>
      </c>
      <c r="D32" s="159">
        <v>348356.28</v>
      </c>
      <c r="E32" s="159">
        <v>348356.28</v>
      </c>
      <c r="F32" s="159"/>
      <c r="G32" s="159"/>
      <c r="H32" s="159"/>
      <c r="I32" s="159"/>
      <c r="J32" s="159"/>
      <c r="K32" s="159"/>
      <c r="L32" s="159"/>
      <c r="M32" s="159"/>
      <c r="N32" s="159"/>
      <c r="O32" s="159"/>
    </row>
    <row r="33" s="1" customFormat="1" ht="22.5" customHeight="1" spans="1:15">
      <c r="A33" s="151" t="s">
        <v>122</v>
      </c>
      <c r="B33" s="212"/>
      <c r="C33" s="128">
        <v>5155916.32</v>
      </c>
      <c r="D33" s="159">
        <v>4593613.12</v>
      </c>
      <c r="E33" s="128">
        <v>4488456.12</v>
      </c>
      <c r="F33" s="128">
        <v>105157</v>
      </c>
      <c r="G33" s="128"/>
      <c r="H33" s="159"/>
      <c r="I33" s="128"/>
      <c r="J33" s="159">
        <v>562303.2</v>
      </c>
      <c r="K33" s="128"/>
      <c r="L33" s="128"/>
      <c r="M33" s="128">
        <v>514303.2</v>
      </c>
      <c r="N33" s="128"/>
      <c r="O33" s="128">
        <v>48000</v>
      </c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topLeftCell="A12" workbookViewId="0">
      <selection activeCell="B16" sqref="B16"/>
    </sheetView>
  </sheetViews>
  <sheetFormatPr defaultColWidth="10.7083333333333" defaultRowHeight="14.25" customHeight="1" outlineLevelCol="3"/>
  <cols>
    <col min="1" max="1" width="45.85" style="1" customWidth="1"/>
    <col min="2" max="2" width="36" style="1" customWidth="1"/>
    <col min="3" max="3" width="41.85" style="1" customWidth="1"/>
    <col min="4" max="4" width="34.85" style="1" customWidth="1"/>
    <col min="5" max="16384" width="10.7083333333333" style="1"/>
  </cols>
  <sheetData>
    <row r="1" s="1" customFormat="1" ht="19.5" customHeight="1" spans="4:4">
      <c r="D1" s="185" t="s">
        <v>123</v>
      </c>
    </row>
    <row r="2" s="1" customFormat="1" ht="36" customHeight="1" spans="1:4">
      <c r="A2" s="186" t="s">
        <v>124</v>
      </c>
      <c r="B2" s="187"/>
      <c r="C2" s="187"/>
      <c r="D2" s="187"/>
    </row>
    <row r="3" s="1" customFormat="1" ht="24" customHeight="1" spans="1:4">
      <c r="A3" s="188" t="s">
        <v>2</v>
      </c>
      <c r="B3" s="189"/>
      <c r="C3" s="189"/>
      <c r="D3" s="190" t="s">
        <v>3</v>
      </c>
    </row>
    <row r="4" s="1" customFormat="1" ht="19.5" customHeight="1" spans="1:4">
      <c r="A4" s="191" t="s">
        <v>4</v>
      </c>
      <c r="B4" s="192"/>
      <c r="C4" s="191" t="s">
        <v>5</v>
      </c>
      <c r="D4" s="192"/>
    </row>
    <row r="5" s="1" customFormat="1" ht="21.75" customHeight="1" spans="1:4">
      <c r="A5" s="193" t="s">
        <v>6</v>
      </c>
      <c r="B5" s="194" t="s">
        <v>7</v>
      </c>
      <c r="C5" s="193" t="s">
        <v>125</v>
      </c>
      <c r="D5" s="194" t="s">
        <v>7</v>
      </c>
    </row>
    <row r="6" s="1" customFormat="1" ht="17.25" customHeight="1" spans="1:4">
      <c r="A6" s="195"/>
      <c r="B6" s="196"/>
      <c r="C6" s="195"/>
      <c r="D6" s="196"/>
    </row>
    <row r="7" s="1" customFormat="1" ht="22.5" customHeight="1" spans="1:4">
      <c r="A7" s="197" t="s">
        <v>126</v>
      </c>
      <c r="B7" s="198">
        <v>4488456.12</v>
      </c>
      <c r="C7" s="199" t="s">
        <v>127</v>
      </c>
      <c r="D7" s="128">
        <v>4593613.12</v>
      </c>
    </row>
    <row r="8" s="1" customFormat="1" ht="22.5" customHeight="1" spans="1:4">
      <c r="A8" s="200" t="s">
        <v>128</v>
      </c>
      <c r="B8" s="198">
        <v>4488456.12</v>
      </c>
      <c r="C8" s="201" t="s">
        <v>129</v>
      </c>
      <c r="D8" s="128"/>
    </row>
    <row r="9" s="1" customFormat="1" ht="22.5" customHeight="1" spans="1:4">
      <c r="A9" s="200" t="s">
        <v>130</v>
      </c>
      <c r="B9" s="202"/>
      <c r="C9" s="201" t="s">
        <v>131</v>
      </c>
      <c r="D9" s="128"/>
    </row>
    <row r="10" s="1" customFormat="1" ht="22.5" customHeight="1" spans="1:4">
      <c r="A10" s="200" t="s">
        <v>132</v>
      </c>
      <c r="B10" s="202"/>
      <c r="C10" s="201" t="s">
        <v>133</v>
      </c>
      <c r="D10" s="128"/>
    </row>
    <row r="11" s="1" customFormat="1" ht="22.5" customHeight="1" spans="1:4">
      <c r="A11" s="203" t="s">
        <v>134</v>
      </c>
      <c r="B11" s="156">
        <v>105157</v>
      </c>
      <c r="C11" s="201" t="s">
        <v>135</v>
      </c>
      <c r="D11" s="128"/>
    </row>
    <row r="12" s="1" customFormat="1" ht="22.5" customHeight="1" spans="1:4">
      <c r="A12" s="200" t="s">
        <v>128</v>
      </c>
      <c r="B12" s="156">
        <v>105157</v>
      </c>
      <c r="C12" s="201" t="s">
        <v>136</v>
      </c>
      <c r="D12" s="128"/>
    </row>
    <row r="13" s="1" customFormat="1" ht="22.5" customHeight="1" spans="1:4">
      <c r="A13" s="200" t="s">
        <v>130</v>
      </c>
      <c r="B13" s="156"/>
      <c r="C13" s="201" t="s">
        <v>137</v>
      </c>
      <c r="D13" s="128">
        <v>105157</v>
      </c>
    </row>
    <row r="14" s="1" customFormat="1" ht="22.5" customHeight="1" spans="1:4">
      <c r="A14" s="200" t="s">
        <v>132</v>
      </c>
      <c r="B14" s="156"/>
      <c r="C14" s="201" t="s">
        <v>138</v>
      </c>
      <c r="D14" s="128"/>
    </row>
    <row r="15" s="1" customFormat="1" ht="22.5" customHeight="1" spans="1:4">
      <c r="A15" s="200"/>
      <c r="B15" s="200"/>
      <c r="C15" s="201" t="s">
        <v>139</v>
      </c>
      <c r="D15" s="128">
        <v>475679.68</v>
      </c>
    </row>
    <row r="16" s="1" customFormat="1" ht="22.5" customHeight="1" spans="1:4">
      <c r="A16" s="200"/>
      <c r="B16" s="204"/>
      <c r="C16" s="201" t="s">
        <v>140</v>
      </c>
      <c r="D16" s="128">
        <v>392284.21</v>
      </c>
    </row>
    <row r="17" s="1" customFormat="1" ht="22.5" customHeight="1" spans="1:4">
      <c r="A17" s="205"/>
      <c r="B17" s="197"/>
      <c r="C17" s="201" t="s">
        <v>141</v>
      </c>
      <c r="D17" s="128"/>
    </row>
    <row r="18" s="1" customFormat="1" ht="22.5" customHeight="1" spans="1:4">
      <c r="A18" s="205"/>
      <c r="B18" s="197"/>
      <c r="C18" s="201" t="s">
        <v>142</v>
      </c>
      <c r="D18" s="128"/>
    </row>
    <row r="19" s="1" customFormat="1" ht="22.5" customHeight="1" spans="1:4">
      <c r="A19" s="145"/>
      <c r="B19" s="145"/>
      <c r="C19" s="201" t="s">
        <v>143</v>
      </c>
      <c r="D19" s="128">
        <v>3272135.95</v>
      </c>
    </row>
    <row r="20" s="1" customFormat="1" ht="22.5" customHeight="1" spans="1:4">
      <c r="A20" s="145"/>
      <c r="B20" s="145"/>
      <c r="C20" s="201" t="s">
        <v>144</v>
      </c>
      <c r="D20" s="128"/>
    </row>
    <row r="21" s="1" customFormat="1" ht="22.5" customHeight="1" spans="1:4">
      <c r="A21" s="145"/>
      <c r="B21" s="145"/>
      <c r="C21" s="201" t="s">
        <v>145</v>
      </c>
      <c r="D21" s="128"/>
    </row>
    <row r="22" s="1" customFormat="1" ht="22.5" customHeight="1" spans="1:4">
      <c r="A22" s="145"/>
      <c r="B22" s="145"/>
      <c r="C22" s="201" t="s">
        <v>146</v>
      </c>
      <c r="D22" s="128"/>
    </row>
    <row r="23" s="1" customFormat="1" ht="22.5" customHeight="1" spans="1:4">
      <c r="A23" s="145"/>
      <c r="B23" s="145"/>
      <c r="C23" s="201" t="s">
        <v>147</v>
      </c>
      <c r="D23" s="128"/>
    </row>
    <row r="24" s="1" customFormat="1" ht="22.5" customHeight="1" spans="1:4">
      <c r="A24" s="145"/>
      <c r="B24" s="145"/>
      <c r="C24" s="201" t="s">
        <v>148</v>
      </c>
      <c r="D24" s="128"/>
    </row>
    <row r="25" s="1" customFormat="1" ht="22.5" customHeight="1" spans="1:4">
      <c r="A25" s="145"/>
      <c r="B25" s="145"/>
      <c r="C25" s="201" t="s">
        <v>149</v>
      </c>
      <c r="D25" s="128"/>
    </row>
    <row r="26" s="1" customFormat="1" ht="22.5" customHeight="1" spans="1:4">
      <c r="A26" s="145"/>
      <c r="B26" s="145"/>
      <c r="C26" s="201" t="s">
        <v>150</v>
      </c>
      <c r="D26" s="128">
        <v>348356.28</v>
      </c>
    </row>
    <row r="27" s="1" customFormat="1" ht="22.5" customHeight="1" spans="1:4">
      <c r="A27" s="145"/>
      <c r="B27" s="145"/>
      <c r="C27" s="201" t="s">
        <v>151</v>
      </c>
      <c r="D27" s="128"/>
    </row>
    <row r="28" s="1" customFormat="1" ht="22.5" customHeight="1" spans="1:4">
      <c r="A28" s="145"/>
      <c r="B28" s="145"/>
      <c r="C28" s="201" t="s">
        <v>152</v>
      </c>
      <c r="D28" s="128"/>
    </row>
    <row r="29" s="1" customFormat="1" ht="22.5" customHeight="1" spans="1:4">
      <c r="A29" s="145"/>
      <c r="B29" s="145"/>
      <c r="C29" s="201" t="s">
        <v>153</v>
      </c>
      <c r="D29" s="128"/>
    </row>
    <row r="30" s="1" customFormat="1" ht="22.5" customHeight="1" spans="1:4">
      <c r="A30" s="145"/>
      <c r="B30" s="145"/>
      <c r="C30" s="201" t="s">
        <v>154</v>
      </c>
      <c r="D30" s="128"/>
    </row>
    <row r="31" s="1" customFormat="1" ht="22.5" customHeight="1" spans="1:4">
      <c r="A31" s="206"/>
      <c r="B31" s="197"/>
      <c r="C31" s="201" t="s">
        <v>155</v>
      </c>
      <c r="D31" s="128"/>
    </row>
    <row r="32" s="1" customFormat="1" ht="22.5" customHeight="1" spans="1:4">
      <c r="A32" s="206"/>
      <c r="B32" s="197"/>
      <c r="C32" s="201" t="s">
        <v>156</v>
      </c>
      <c r="D32" s="128"/>
    </row>
    <row r="33" s="1" customFormat="1" ht="22.5" customHeight="1" spans="1:4">
      <c r="A33" s="206"/>
      <c r="B33" s="197"/>
      <c r="C33" s="201" t="s">
        <v>157</v>
      </c>
      <c r="D33" s="128"/>
    </row>
    <row r="34" s="1" customFormat="1" ht="22.5" customHeight="1" spans="1:4">
      <c r="A34" s="206"/>
      <c r="B34" s="197"/>
      <c r="C34" s="201" t="s">
        <v>158</v>
      </c>
      <c r="D34" s="128"/>
    </row>
    <row r="35" s="1" customFormat="1" ht="22.5" customHeight="1" spans="1:4">
      <c r="A35" s="206"/>
      <c r="B35" s="197"/>
      <c r="C35" s="205" t="s">
        <v>159</v>
      </c>
      <c r="D35" s="197"/>
    </row>
    <row r="36" s="1" customFormat="1" ht="22.5" customHeight="1" spans="1:4">
      <c r="A36" s="207" t="s">
        <v>160</v>
      </c>
      <c r="B36" s="208">
        <v>4593613.12</v>
      </c>
      <c r="C36" s="206" t="s">
        <v>54</v>
      </c>
      <c r="D36" s="208">
        <v>4593613.12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topLeftCell="A4" workbookViewId="0">
      <selection activeCell="D20" sqref="D20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58"/>
      <c r="F1" s="132"/>
      <c r="G1" s="132" t="s">
        <v>161</v>
      </c>
    </row>
    <row r="2" ht="39" customHeight="1" spans="1:7">
      <c r="A2" s="4" t="s">
        <v>162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35"/>
      <c r="G3" s="135" t="s">
        <v>3</v>
      </c>
    </row>
    <row r="4" ht="20.25" customHeight="1" spans="1:7">
      <c r="A4" s="173" t="s">
        <v>163</v>
      </c>
      <c r="B4" s="174"/>
      <c r="C4" s="175" t="s">
        <v>59</v>
      </c>
      <c r="D4" s="12" t="s">
        <v>86</v>
      </c>
      <c r="E4" s="12"/>
      <c r="F4" s="13"/>
      <c r="G4" s="175" t="s">
        <v>87</v>
      </c>
    </row>
    <row r="5" ht="20.25" customHeight="1" spans="1:7">
      <c r="A5" s="176" t="s">
        <v>77</v>
      </c>
      <c r="B5" s="177" t="s">
        <v>78</v>
      </c>
      <c r="C5" s="113"/>
      <c r="D5" s="113" t="s">
        <v>61</v>
      </c>
      <c r="E5" s="113" t="s">
        <v>164</v>
      </c>
      <c r="F5" s="113" t="s">
        <v>165</v>
      </c>
      <c r="G5" s="113"/>
    </row>
    <row r="6" ht="13.5" customHeight="1" spans="1:7">
      <c r="A6" s="178" t="s">
        <v>166</v>
      </c>
      <c r="B6" s="178" t="s">
        <v>167</v>
      </c>
      <c r="C6" s="178" t="s">
        <v>168</v>
      </c>
      <c r="D6" s="136"/>
      <c r="E6" s="178" t="s">
        <v>169</v>
      </c>
      <c r="F6" s="178" t="s">
        <v>170</v>
      </c>
      <c r="G6" s="178" t="s">
        <v>171</v>
      </c>
    </row>
    <row r="7" s="1" customFormat="1" ht="22.5" customHeight="1" spans="1:7">
      <c r="A7" s="142" t="s">
        <v>88</v>
      </c>
      <c r="B7" s="142" t="s">
        <v>89</v>
      </c>
      <c r="C7" s="179">
        <v>105157</v>
      </c>
      <c r="D7" s="179"/>
      <c r="E7" s="179"/>
      <c r="F7" s="179"/>
      <c r="G7" s="179">
        <v>105157</v>
      </c>
    </row>
    <row r="8" s="1" customFormat="1" ht="22.5" customHeight="1" spans="1:7">
      <c r="A8" s="180" t="s">
        <v>90</v>
      </c>
      <c r="B8" s="180" t="s">
        <v>91</v>
      </c>
      <c r="C8" s="179">
        <v>62791</v>
      </c>
      <c r="D8" s="179"/>
      <c r="E8" s="179"/>
      <c r="F8" s="179"/>
      <c r="G8" s="179">
        <v>62791</v>
      </c>
    </row>
    <row r="9" s="1" customFormat="1" ht="22.5" customHeight="1" spans="1:7">
      <c r="A9" s="181" t="s">
        <v>92</v>
      </c>
      <c r="B9" s="181" t="s">
        <v>172</v>
      </c>
      <c r="C9" s="179">
        <v>62791</v>
      </c>
      <c r="D9" s="179"/>
      <c r="E9" s="179"/>
      <c r="F9" s="179"/>
      <c r="G9" s="179">
        <v>62791</v>
      </c>
    </row>
    <row r="10" s="1" customFormat="1" ht="22.5" customHeight="1" spans="1:7">
      <c r="A10" s="180" t="s">
        <v>93</v>
      </c>
      <c r="B10" s="180" t="s">
        <v>94</v>
      </c>
      <c r="C10" s="179">
        <v>42366</v>
      </c>
      <c r="D10" s="179"/>
      <c r="E10" s="179"/>
      <c r="F10" s="179"/>
      <c r="G10" s="179">
        <v>42366</v>
      </c>
    </row>
    <row r="11" s="1" customFormat="1" ht="22.5" customHeight="1" spans="1:7">
      <c r="A11" s="181" t="s">
        <v>173</v>
      </c>
      <c r="B11" s="181">
        <v>562303.2</v>
      </c>
      <c r="C11" s="179">
        <v>42366</v>
      </c>
      <c r="D11" s="179"/>
      <c r="E11" s="179"/>
      <c r="F11" s="179"/>
      <c r="G11" s="179">
        <v>42366</v>
      </c>
    </row>
    <row r="12" s="1" customFormat="1" ht="22.5" customHeight="1" spans="1:7">
      <c r="A12" s="142" t="s">
        <v>95</v>
      </c>
      <c r="B12" s="142" t="s">
        <v>96</v>
      </c>
      <c r="C12" s="179">
        <v>475679.68</v>
      </c>
      <c r="D12" s="179">
        <v>105157</v>
      </c>
      <c r="E12" s="179">
        <v>463679.68</v>
      </c>
      <c r="F12" s="179">
        <v>12000</v>
      </c>
      <c r="G12" s="179"/>
    </row>
    <row r="13" s="1" customFormat="1" ht="22.5" customHeight="1" spans="1:7">
      <c r="A13" s="180" t="s">
        <v>97</v>
      </c>
      <c r="B13" s="180" t="s">
        <v>98</v>
      </c>
      <c r="C13" s="179">
        <v>455339.68</v>
      </c>
      <c r="D13" s="179">
        <v>455339.68</v>
      </c>
      <c r="E13" s="179">
        <v>443339.68</v>
      </c>
      <c r="F13" s="179">
        <v>12000</v>
      </c>
      <c r="G13" s="179"/>
    </row>
    <row r="14" s="1" customFormat="1" ht="22.5" customHeight="1" spans="1:7">
      <c r="A14" s="181" t="s">
        <v>99</v>
      </c>
      <c r="B14" s="181">
        <v>514303.2</v>
      </c>
      <c r="C14" s="179">
        <v>443339.68</v>
      </c>
      <c r="D14" s="179">
        <v>475679.68</v>
      </c>
      <c r="E14" s="179">
        <v>443339.68</v>
      </c>
      <c r="F14" s="179"/>
      <c r="G14" s="179"/>
    </row>
    <row r="15" s="1" customFormat="1" ht="22.5" customHeight="1" spans="1:7">
      <c r="A15" s="181" t="s">
        <v>101</v>
      </c>
      <c r="B15" s="181" t="s">
        <v>174</v>
      </c>
      <c r="C15" s="179">
        <v>12000</v>
      </c>
      <c r="D15" s="179">
        <v>392284.21</v>
      </c>
      <c r="E15" s="179"/>
      <c r="F15" s="179">
        <v>12000</v>
      </c>
      <c r="G15" s="179"/>
    </row>
    <row r="16" s="1" customFormat="1" ht="22.5" customHeight="1" spans="1:7">
      <c r="A16" s="180" t="s">
        <v>102</v>
      </c>
      <c r="B16" s="180">
        <v>48000</v>
      </c>
      <c r="C16" s="179">
        <v>20340</v>
      </c>
      <c r="D16" s="179">
        <v>20340</v>
      </c>
      <c r="E16" s="179">
        <v>20340</v>
      </c>
      <c r="F16" s="179"/>
      <c r="G16" s="179"/>
    </row>
    <row r="17" s="1" customFormat="1" ht="22.5" customHeight="1" spans="1:7">
      <c r="A17" s="181" t="s">
        <v>103</v>
      </c>
      <c r="B17" s="181" t="s">
        <v>175</v>
      </c>
      <c r="C17" s="179">
        <v>20340</v>
      </c>
      <c r="D17" s="179">
        <v>20340</v>
      </c>
      <c r="E17" s="179">
        <v>20340</v>
      </c>
      <c r="F17" s="179"/>
      <c r="G17" s="179"/>
    </row>
    <row r="18" s="1" customFormat="1" ht="22.5" customHeight="1" spans="1:7">
      <c r="A18" s="142" t="s">
        <v>104</v>
      </c>
      <c r="B18" s="142" t="s">
        <v>105</v>
      </c>
      <c r="C18" s="179">
        <v>392284.21</v>
      </c>
      <c r="D18" s="179">
        <v>3834439.15</v>
      </c>
      <c r="E18" s="179">
        <v>392284.21</v>
      </c>
      <c r="F18" s="179"/>
      <c r="G18" s="179"/>
    </row>
    <row r="19" s="1" customFormat="1" ht="22.5" customHeight="1" spans="1:7">
      <c r="A19" s="180" t="s">
        <v>106</v>
      </c>
      <c r="B19" s="180" t="s">
        <v>176</v>
      </c>
      <c r="C19" s="179">
        <v>392284.21</v>
      </c>
      <c r="D19" s="179">
        <v>392284.21</v>
      </c>
      <c r="E19" s="179">
        <v>392284.21</v>
      </c>
      <c r="F19" s="179"/>
      <c r="G19" s="179"/>
    </row>
    <row r="20" s="1" customFormat="1" ht="22.5" customHeight="1" spans="1:7">
      <c r="A20" s="181" t="s">
        <v>108</v>
      </c>
      <c r="B20" s="181" t="s">
        <v>177</v>
      </c>
      <c r="C20" s="179">
        <v>202893.3</v>
      </c>
      <c r="D20" s="179">
        <v>202893.3</v>
      </c>
      <c r="E20" s="179">
        <v>202893.3</v>
      </c>
      <c r="F20" s="179"/>
      <c r="G20" s="179"/>
    </row>
    <row r="21" s="1" customFormat="1" ht="22.5" customHeight="1" spans="1:7">
      <c r="A21" s="181" t="s">
        <v>109</v>
      </c>
      <c r="B21" s="181" t="s">
        <v>178</v>
      </c>
      <c r="C21" s="179">
        <v>176397.16</v>
      </c>
      <c r="D21" s="179">
        <v>176397.16</v>
      </c>
      <c r="E21" s="179">
        <v>176397.16</v>
      </c>
      <c r="F21" s="179"/>
      <c r="G21" s="179"/>
    </row>
    <row r="22" s="1" customFormat="1" ht="22.5" customHeight="1" spans="1:7">
      <c r="A22" s="181" t="s">
        <v>110</v>
      </c>
      <c r="B22" s="181" t="s">
        <v>179</v>
      </c>
      <c r="C22" s="179">
        <v>12993.75</v>
      </c>
      <c r="D22" s="179">
        <v>12993.75</v>
      </c>
      <c r="E22" s="179">
        <v>12993.75</v>
      </c>
      <c r="F22" s="179"/>
      <c r="G22" s="179"/>
    </row>
    <row r="23" s="1" customFormat="1" ht="22.5" customHeight="1" spans="1:7">
      <c r="A23" s="142" t="s">
        <v>111</v>
      </c>
      <c r="B23" s="142" t="s">
        <v>112</v>
      </c>
      <c r="C23" s="179">
        <v>3272135.95</v>
      </c>
      <c r="D23" s="179">
        <v>3272135.95</v>
      </c>
      <c r="E23" s="179">
        <v>3102025.71</v>
      </c>
      <c r="F23" s="179">
        <v>170110.24</v>
      </c>
      <c r="G23" s="179"/>
    </row>
    <row r="24" s="1" customFormat="1" ht="22.5" customHeight="1" spans="1:7">
      <c r="A24" s="180" t="s">
        <v>113</v>
      </c>
      <c r="B24" s="180" t="s">
        <v>180</v>
      </c>
      <c r="C24" s="179">
        <v>3272135.95</v>
      </c>
      <c r="D24" s="179">
        <v>3272135.95</v>
      </c>
      <c r="E24" s="179">
        <v>3102025.71</v>
      </c>
      <c r="F24" s="179">
        <v>170110.24</v>
      </c>
      <c r="G24" s="179"/>
    </row>
    <row r="25" s="1" customFormat="1" ht="22.5" customHeight="1" spans="1:7">
      <c r="A25" s="181" t="s">
        <v>114</v>
      </c>
      <c r="B25" s="181" t="s">
        <v>181</v>
      </c>
      <c r="C25" s="179">
        <v>3272135.95</v>
      </c>
      <c r="D25" s="179">
        <v>348356.28</v>
      </c>
      <c r="E25" s="179">
        <v>3102025.71</v>
      </c>
      <c r="F25" s="179">
        <v>170110.24</v>
      </c>
      <c r="G25" s="179"/>
    </row>
    <row r="26" s="1" customFormat="1" ht="22.5" customHeight="1" spans="1:7">
      <c r="A26" s="142" t="s">
        <v>116</v>
      </c>
      <c r="B26" s="142" t="s">
        <v>117</v>
      </c>
      <c r="C26" s="179">
        <v>348356.28</v>
      </c>
      <c r="D26" s="179">
        <v>348356.28</v>
      </c>
      <c r="E26" s="179">
        <v>348356.28</v>
      </c>
      <c r="F26" s="179"/>
      <c r="G26" s="179"/>
    </row>
    <row r="27" s="1" customFormat="1" ht="22.5" customHeight="1" spans="1:7">
      <c r="A27" s="180" t="s">
        <v>118</v>
      </c>
      <c r="B27" s="180" t="s">
        <v>119</v>
      </c>
      <c r="C27" s="179">
        <v>348356.28</v>
      </c>
      <c r="D27" s="179">
        <v>348356.28</v>
      </c>
      <c r="E27" s="179">
        <v>348356.28</v>
      </c>
      <c r="F27" s="179"/>
      <c r="G27" s="179"/>
    </row>
    <row r="28" s="1" customFormat="1" ht="22.5" customHeight="1" spans="1:7">
      <c r="A28" s="181" t="s">
        <v>120</v>
      </c>
      <c r="B28" s="181" t="s">
        <v>121</v>
      </c>
      <c r="C28" s="179">
        <v>348356.28</v>
      </c>
      <c r="D28" s="179">
        <v>348356.28</v>
      </c>
      <c r="E28" s="179">
        <v>348356.28</v>
      </c>
      <c r="F28" s="179"/>
      <c r="G28" s="179"/>
    </row>
    <row r="29" s="1" customFormat="1" ht="22.5" customHeight="1" spans="1:7">
      <c r="A29" s="182" t="s">
        <v>122</v>
      </c>
      <c r="B29" s="183"/>
      <c r="C29" s="184">
        <v>4593613.12</v>
      </c>
      <c r="D29" s="179">
        <v>4488456.12</v>
      </c>
      <c r="E29" s="184">
        <v>4306345.88</v>
      </c>
      <c r="F29" s="184">
        <v>182110.24</v>
      </c>
      <c r="G29" s="184">
        <v>105157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4" sqref="D24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67"/>
      <c r="B1" s="167"/>
      <c r="C1" s="78"/>
      <c r="F1" s="77" t="s">
        <v>182</v>
      </c>
    </row>
    <row r="2" ht="25.5" customHeight="1" spans="1:6">
      <c r="A2" s="168" t="s">
        <v>183</v>
      </c>
      <c r="B2" s="168"/>
      <c r="C2" s="168"/>
      <c r="D2" s="168"/>
      <c r="E2" s="168"/>
      <c r="F2" s="168"/>
    </row>
    <row r="3" ht="15.75" customHeight="1" spans="1:6">
      <c r="A3" s="5" t="s">
        <v>2</v>
      </c>
      <c r="B3" s="167"/>
      <c r="C3" s="78"/>
      <c r="F3" s="77" t="s">
        <v>184</v>
      </c>
    </row>
    <row r="4" ht="19.5" customHeight="1" spans="1:6">
      <c r="A4" s="10" t="s">
        <v>185</v>
      </c>
      <c r="B4" s="16" t="s">
        <v>186</v>
      </c>
      <c r="C4" s="11" t="s">
        <v>187</v>
      </c>
      <c r="D4" s="12"/>
      <c r="E4" s="13"/>
      <c r="F4" s="16" t="s">
        <v>188</v>
      </c>
    </row>
    <row r="5" ht="19.5" customHeight="1" spans="1:6">
      <c r="A5" s="18"/>
      <c r="B5" s="19"/>
      <c r="C5" s="136" t="s">
        <v>61</v>
      </c>
      <c r="D5" s="136" t="s">
        <v>189</v>
      </c>
      <c r="E5" s="136" t="s">
        <v>190</v>
      </c>
      <c r="F5" s="19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s="1" customFormat="1" ht="22.5" customHeight="1" spans="1:6">
      <c r="A7" s="171">
        <v>25000</v>
      </c>
      <c r="B7" s="171"/>
      <c r="C7" s="172">
        <v>25000</v>
      </c>
      <c r="D7" s="171"/>
      <c r="E7" s="171">
        <v>25000</v>
      </c>
      <c r="F7" s="171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14" workbookViewId="0">
      <selection activeCell="C30" sqref="C30"/>
    </sheetView>
  </sheetViews>
  <sheetFormatPr defaultColWidth="8.75" defaultRowHeight="14.25" customHeight="1"/>
  <cols>
    <col min="1" max="1" width="36.75" customWidth="1"/>
    <col min="2" max="2" width="22.625" customWidth="1"/>
    <col min="3" max="3" width="26.375" customWidth="1"/>
    <col min="4" max="4" width="8.75" customWidth="1"/>
    <col min="5" max="5" width="27.75" customWidth="1"/>
    <col min="6" max="6" width="8.75" customWidth="1"/>
    <col min="7" max="7" width="22" customWidth="1"/>
    <col min="8" max="8" width="11.125" customWidth="1"/>
    <col min="9" max="9" width="10.875" customWidth="1"/>
    <col min="10" max="11" width="8.75" customWidth="1"/>
    <col min="12" max="12" width="11.625" customWidth="1"/>
    <col min="13" max="16384" width="8.75" customWidth="1"/>
  </cols>
  <sheetData>
    <row r="1" ht="13.5" customHeight="1" spans="4:23">
      <c r="D1" s="2"/>
      <c r="E1" s="2"/>
      <c r="F1" s="2"/>
      <c r="G1" s="2"/>
      <c r="U1" s="158"/>
      <c r="W1" s="132" t="s">
        <v>191</v>
      </c>
    </row>
    <row r="2" ht="27.75" customHeight="1" spans="1:23">
      <c r="A2" s="27" t="s">
        <v>192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58"/>
      <c r="W3" s="135" t="s">
        <v>184</v>
      </c>
    </row>
    <row r="4" ht="21.75" customHeight="1" spans="1:23">
      <c r="A4" s="9" t="s">
        <v>193</v>
      </c>
      <c r="B4" s="9" t="s">
        <v>194</v>
      </c>
      <c r="C4" s="9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36" t="s">
        <v>200</v>
      </c>
      <c r="I4" s="136"/>
      <c r="J4" s="136"/>
      <c r="K4" s="136"/>
      <c r="L4" s="154"/>
      <c r="M4" s="154"/>
      <c r="N4" s="154"/>
      <c r="O4" s="154"/>
      <c r="P4" s="154"/>
      <c r="Q4" s="66"/>
      <c r="R4" s="136"/>
      <c r="S4" s="136"/>
      <c r="T4" s="136"/>
      <c r="U4" s="136"/>
      <c r="V4" s="136"/>
      <c r="W4" s="136"/>
    </row>
    <row r="5" ht="21.75" customHeight="1" spans="1:23">
      <c r="A5" s="14"/>
      <c r="B5" s="14"/>
      <c r="C5" s="14"/>
      <c r="D5" s="15"/>
      <c r="E5" s="15"/>
      <c r="F5" s="15"/>
      <c r="G5" s="15"/>
      <c r="H5" s="136" t="s">
        <v>59</v>
      </c>
      <c r="I5" s="66" t="s">
        <v>62</v>
      </c>
      <c r="J5" s="66"/>
      <c r="K5" s="66"/>
      <c r="L5" s="154"/>
      <c r="M5" s="154"/>
      <c r="N5" s="154" t="s">
        <v>201</v>
      </c>
      <c r="O5" s="154"/>
      <c r="P5" s="154"/>
      <c r="Q5" s="66" t="s">
        <v>65</v>
      </c>
      <c r="R5" s="136" t="s">
        <v>80</v>
      </c>
      <c r="S5" s="66"/>
      <c r="T5" s="66"/>
      <c r="U5" s="66"/>
      <c r="V5" s="66"/>
      <c r="W5" s="66"/>
    </row>
    <row r="6" ht="15" customHeight="1" spans="1:23">
      <c r="A6" s="17"/>
      <c r="B6" s="17"/>
      <c r="C6" s="17"/>
      <c r="D6" s="18"/>
      <c r="E6" s="18"/>
      <c r="F6" s="18"/>
      <c r="G6" s="18"/>
      <c r="H6" s="136"/>
      <c r="I6" s="66" t="s">
        <v>202</v>
      </c>
      <c r="J6" s="66" t="s">
        <v>203</v>
      </c>
      <c r="K6" s="66" t="s">
        <v>204</v>
      </c>
      <c r="L6" s="165" t="s">
        <v>205</v>
      </c>
      <c r="M6" s="165" t="s">
        <v>206</v>
      </c>
      <c r="N6" s="165" t="s">
        <v>62</v>
      </c>
      <c r="O6" s="165" t="s">
        <v>63</v>
      </c>
      <c r="P6" s="165" t="s">
        <v>64</v>
      </c>
      <c r="Q6" s="66"/>
      <c r="R6" s="66" t="s">
        <v>61</v>
      </c>
      <c r="S6" s="66" t="s">
        <v>72</v>
      </c>
      <c r="T6" s="66" t="s">
        <v>207</v>
      </c>
      <c r="U6" s="66" t="s">
        <v>68</v>
      </c>
      <c r="V6" s="66" t="s">
        <v>69</v>
      </c>
      <c r="W6" s="66" t="s">
        <v>70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6"/>
      <c r="I7" s="66"/>
      <c r="J7" s="66"/>
      <c r="K7" s="66"/>
      <c r="L7" s="165"/>
      <c r="M7" s="165"/>
      <c r="N7" s="165"/>
      <c r="O7" s="165"/>
      <c r="P7" s="165"/>
      <c r="Q7" s="66"/>
      <c r="R7" s="66"/>
      <c r="S7" s="66"/>
      <c r="T7" s="66"/>
      <c r="U7" s="66"/>
      <c r="V7" s="66"/>
      <c r="W7" s="66"/>
    </row>
    <row r="8" s="160" customFormat="1" ht="1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</row>
    <row r="9" s="1" customFormat="1" ht="22.5" customHeight="1" spans="1:23">
      <c r="A9" s="162" t="s">
        <v>74</v>
      </c>
      <c r="B9" s="162" t="s">
        <v>208</v>
      </c>
      <c r="C9" s="162" t="s">
        <v>209</v>
      </c>
      <c r="D9" s="162" t="s">
        <v>114</v>
      </c>
      <c r="E9" s="162" t="s">
        <v>181</v>
      </c>
      <c r="F9" s="162" t="s">
        <v>210</v>
      </c>
      <c r="G9" s="162" t="s">
        <v>211</v>
      </c>
      <c r="H9" s="128">
        <v>788700</v>
      </c>
      <c r="I9" s="128">
        <v>788700</v>
      </c>
      <c r="J9" s="128"/>
      <c r="K9" s="166"/>
      <c r="L9" s="128">
        <v>788700</v>
      </c>
      <c r="M9" s="166"/>
      <c r="N9" s="156"/>
      <c r="O9" s="156"/>
      <c r="P9" s="156"/>
      <c r="Q9" s="128"/>
      <c r="R9" s="128"/>
      <c r="S9" s="128"/>
      <c r="T9" s="128"/>
      <c r="U9" s="128"/>
      <c r="V9" s="128"/>
      <c r="W9" s="128"/>
    </row>
    <row r="10" s="1" customFormat="1" ht="22.5" customHeight="1" spans="1:23">
      <c r="A10" s="162" t="s">
        <v>74</v>
      </c>
      <c r="B10" s="162" t="s">
        <v>208</v>
      </c>
      <c r="C10" s="162" t="s">
        <v>209</v>
      </c>
      <c r="D10" s="162" t="s">
        <v>114</v>
      </c>
      <c r="E10" s="162" t="s">
        <v>181</v>
      </c>
      <c r="F10" s="162" t="s">
        <v>212</v>
      </c>
      <c r="G10" s="162" t="s">
        <v>213</v>
      </c>
      <c r="H10" s="128">
        <v>632412</v>
      </c>
      <c r="I10" s="128">
        <v>632412</v>
      </c>
      <c r="J10" s="147"/>
      <c r="K10" s="147"/>
      <c r="L10" s="128">
        <v>632412</v>
      </c>
      <c r="M10" s="147"/>
      <c r="N10" s="156"/>
      <c r="O10" s="156"/>
      <c r="P10" s="156"/>
      <c r="Q10" s="128"/>
      <c r="R10" s="128"/>
      <c r="S10" s="128"/>
      <c r="T10" s="128"/>
      <c r="U10" s="128"/>
      <c r="V10" s="128"/>
      <c r="W10" s="128"/>
    </row>
    <row r="11" s="1" customFormat="1" ht="22.5" customHeight="1" spans="1:23">
      <c r="A11" s="162" t="s">
        <v>74</v>
      </c>
      <c r="B11" s="162" t="s">
        <v>208</v>
      </c>
      <c r="C11" s="162" t="s">
        <v>209</v>
      </c>
      <c r="D11" s="162" t="s">
        <v>114</v>
      </c>
      <c r="E11" s="162" t="s">
        <v>181</v>
      </c>
      <c r="F11" s="162" t="s">
        <v>214</v>
      </c>
      <c r="G11" s="162" t="s">
        <v>215</v>
      </c>
      <c r="H11" s="128">
        <v>65725</v>
      </c>
      <c r="I11" s="128">
        <v>65725</v>
      </c>
      <c r="J11" s="147"/>
      <c r="K11" s="147"/>
      <c r="L11" s="128">
        <v>65725</v>
      </c>
      <c r="M11" s="147"/>
      <c r="N11" s="156"/>
      <c r="O11" s="156"/>
      <c r="P11" s="156"/>
      <c r="Q11" s="128"/>
      <c r="R11" s="128"/>
      <c r="S11" s="128"/>
      <c r="T11" s="128"/>
      <c r="U11" s="128"/>
      <c r="V11" s="128"/>
      <c r="W11" s="128"/>
    </row>
    <row r="12" s="1" customFormat="1" ht="22.5" customHeight="1" spans="1:23">
      <c r="A12" s="162" t="s">
        <v>74</v>
      </c>
      <c r="B12" s="162" t="s">
        <v>216</v>
      </c>
      <c r="C12" s="162" t="s">
        <v>217</v>
      </c>
      <c r="D12" s="162" t="s">
        <v>114</v>
      </c>
      <c r="E12" s="162" t="s">
        <v>181</v>
      </c>
      <c r="F12" s="162" t="s">
        <v>214</v>
      </c>
      <c r="G12" s="162" t="s">
        <v>215</v>
      </c>
      <c r="H12" s="128">
        <v>132000</v>
      </c>
      <c r="I12" s="128">
        <v>132000</v>
      </c>
      <c r="J12" s="147"/>
      <c r="K12" s="147"/>
      <c r="L12" s="128">
        <v>132000</v>
      </c>
      <c r="M12" s="147"/>
      <c r="N12" s="156"/>
      <c r="O12" s="156"/>
      <c r="P12" s="156"/>
      <c r="Q12" s="128"/>
      <c r="R12" s="128"/>
      <c r="S12" s="128"/>
      <c r="T12" s="128"/>
      <c r="U12" s="128"/>
      <c r="V12" s="128"/>
      <c r="W12" s="128"/>
    </row>
    <row r="13" s="1" customFormat="1" ht="22.5" customHeight="1" spans="1:23">
      <c r="A13" s="162" t="s">
        <v>74</v>
      </c>
      <c r="B13" s="162" t="s">
        <v>208</v>
      </c>
      <c r="C13" s="162" t="s">
        <v>209</v>
      </c>
      <c r="D13" s="162" t="s">
        <v>114</v>
      </c>
      <c r="E13" s="162" t="s">
        <v>181</v>
      </c>
      <c r="F13" s="162" t="s">
        <v>214</v>
      </c>
      <c r="G13" s="162" t="s">
        <v>215</v>
      </c>
      <c r="H13" s="128">
        <v>979872</v>
      </c>
      <c r="I13" s="128">
        <v>979872</v>
      </c>
      <c r="J13" s="147"/>
      <c r="K13" s="147"/>
      <c r="L13" s="128">
        <v>979872</v>
      </c>
      <c r="M13" s="147"/>
      <c r="N13" s="156"/>
      <c r="O13" s="156"/>
      <c r="P13" s="156"/>
      <c r="Q13" s="128"/>
      <c r="R13" s="128"/>
      <c r="S13" s="128"/>
      <c r="T13" s="128"/>
      <c r="U13" s="128"/>
      <c r="V13" s="128"/>
      <c r="W13" s="128"/>
    </row>
    <row r="14" s="1" customFormat="1" ht="22.5" customHeight="1" spans="1:23">
      <c r="A14" s="162" t="s">
        <v>74</v>
      </c>
      <c r="B14" s="162" t="s">
        <v>216</v>
      </c>
      <c r="C14" s="162" t="s">
        <v>217</v>
      </c>
      <c r="D14" s="162" t="s">
        <v>114</v>
      </c>
      <c r="E14" s="162" t="s">
        <v>181</v>
      </c>
      <c r="F14" s="162" t="s">
        <v>214</v>
      </c>
      <c r="G14" s="162" t="s">
        <v>215</v>
      </c>
      <c r="H14" s="128">
        <v>484380</v>
      </c>
      <c r="I14" s="128">
        <v>484380</v>
      </c>
      <c r="J14" s="147"/>
      <c r="K14" s="147"/>
      <c r="L14" s="128">
        <v>484380</v>
      </c>
      <c r="M14" s="147"/>
      <c r="N14" s="156"/>
      <c r="O14" s="156"/>
      <c r="P14" s="156"/>
      <c r="Q14" s="128"/>
      <c r="R14" s="128"/>
      <c r="S14" s="128"/>
      <c r="T14" s="128"/>
      <c r="U14" s="128"/>
      <c r="V14" s="128"/>
      <c r="W14" s="128"/>
    </row>
    <row r="15" s="1" customFormat="1" ht="22.5" customHeight="1" spans="1:23">
      <c r="A15" s="162" t="s">
        <v>74</v>
      </c>
      <c r="B15" s="162" t="s">
        <v>218</v>
      </c>
      <c r="C15" s="162" t="s">
        <v>219</v>
      </c>
      <c r="D15" s="162" t="s">
        <v>99</v>
      </c>
      <c r="E15" s="162" t="s">
        <v>220</v>
      </c>
      <c r="F15" s="162" t="s">
        <v>221</v>
      </c>
      <c r="G15" s="162" t="s">
        <v>222</v>
      </c>
      <c r="H15" s="128">
        <v>443339.68</v>
      </c>
      <c r="I15" s="128">
        <v>443339.68</v>
      </c>
      <c r="J15" s="147"/>
      <c r="K15" s="147"/>
      <c r="L15" s="128">
        <v>443339.68</v>
      </c>
      <c r="M15" s="147"/>
      <c r="N15" s="156"/>
      <c r="O15" s="156"/>
      <c r="P15" s="156"/>
      <c r="Q15" s="128"/>
      <c r="R15" s="128"/>
      <c r="S15" s="128"/>
      <c r="T15" s="128"/>
      <c r="U15" s="128"/>
      <c r="V15" s="128"/>
      <c r="W15" s="128"/>
    </row>
    <row r="16" s="1" customFormat="1" ht="22.5" customHeight="1" spans="1:23">
      <c r="A16" s="162" t="s">
        <v>74</v>
      </c>
      <c r="B16" s="162" t="s">
        <v>218</v>
      </c>
      <c r="C16" s="162" t="s">
        <v>219</v>
      </c>
      <c r="D16" s="162" t="s">
        <v>108</v>
      </c>
      <c r="E16" s="162" t="s">
        <v>177</v>
      </c>
      <c r="F16" s="162" t="s">
        <v>223</v>
      </c>
      <c r="G16" s="162" t="s">
        <v>224</v>
      </c>
      <c r="H16" s="128">
        <v>202893.3</v>
      </c>
      <c r="I16" s="128">
        <v>202893.3</v>
      </c>
      <c r="J16" s="147"/>
      <c r="K16" s="147"/>
      <c r="L16" s="128">
        <v>202893.3</v>
      </c>
      <c r="M16" s="147"/>
      <c r="N16" s="156"/>
      <c r="O16" s="156"/>
      <c r="P16" s="156"/>
      <c r="Q16" s="128"/>
      <c r="R16" s="128"/>
      <c r="S16" s="128"/>
      <c r="T16" s="128"/>
      <c r="U16" s="128"/>
      <c r="V16" s="128"/>
      <c r="W16" s="128"/>
    </row>
    <row r="17" s="1" customFormat="1" ht="22.5" customHeight="1" spans="1:23">
      <c r="A17" s="162" t="s">
        <v>74</v>
      </c>
      <c r="B17" s="162" t="s">
        <v>218</v>
      </c>
      <c r="C17" s="162" t="s">
        <v>219</v>
      </c>
      <c r="D17" s="162" t="s">
        <v>109</v>
      </c>
      <c r="E17" s="162" t="s">
        <v>178</v>
      </c>
      <c r="F17" s="162" t="s">
        <v>225</v>
      </c>
      <c r="G17" s="162" t="s">
        <v>226</v>
      </c>
      <c r="H17" s="128">
        <v>68187.4</v>
      </c>
      <c r="I17" s="128">
        <v>68187.4</v>
      </c>
      <c r="J17" s="147"/>
      <c r="K17" s="147"/>
      <c r="L17" s="128">
        <v>68187.4</v>
      </c>
      <c r="M17" s="147"/>
      <c r="N17" s="156"/>
      <c r="O17" s="156"/>
      <c r="P17" s="156"/>
      <c r="Q17" s="128"/>
      <c r="R17" s="128"/>
      <c r="S17" s="128"/>
      <c r="T17" s="128"/>
      <c r="U17" s="128"/>
      <c r="V17" s="128"/>
      <c r="W17" s="128"/>
    </row>
    <row r="18" s="1" customFormat="1" ht="22.5" customHeight="1" spans="1:23">
      <c r="A18" s="162" t="s">
        <v>74</v>
      </c>
      <c r="B18" s="162" t="s">
        <v>218</v>
      </c>
      <c r="C18" s="162" t="s">
        <v>219</v>
      </c>
      <c r="D18" s="162" t="s">
        <v>109</v>
      </c>
      <c r="E18" s="162" t="s">
        <v>178</v>
      </c>
      <c r="F18" s="162" t="s">
        <v>225</v>
      </c>
      <c r="G18" s="162" t="s">
        <v>226</v>
      </c>
      <c r="H18" s="128">
        <v>108209.76</v>
      </c>
      <c r="I18" s="128">
        <v>108209.76</v>
      </c>
      <c r="J18" s="147"/>
      <c r="K18" s="147"/>
      <c r="L18" s="128">
        <v>108209.76</v>
      </c>
      <c r="M18" s="147"/>
      <c r="N18" s="156"/>
      <c r="O18" s="156"/>
      <c r="P18" s="156"/>
      <c r="Q18" s="128"/>
      <c r="R18" s="128"/>
      <c r="S18" s="128"/>
      <c r="T18" s="128"/>
      <c r="U18" s="128"/>
      <c r="V18" s="128"/>
      <c r="W18" s="128"/>
    </row>
    <row r="19" s="1" customFormat="1" ht="22.5" customHeight="1" spans="1:23">
      <c r="A19" s="162" t="s">
        <v>74</v>
      </c>
      <c r="B19" s="162" t="s">
        <v>218</v>
      </c>
      <c r="C19" s="162" t="s">
        <v>219</v>
      </c>
      <c r="D19" s="162" t="s">
        <v>110</v>
      </c>
      <c r="E19" s="162" t="s">
        <v>179</v>
      </c>
      <c r="F19" s="162" t="s">
        <v>227</v>
      </c>
      <c r="G19" s="162" t="s">
        <v>228</v>
      </c>
      <c r="H19" s="128">
        <v>5541.75</v>
      </c>
      <c r="I19" s="128">
        <v>5541.75</v>
      </c>
      <c r="J19" s="147"/>
      <c r="K19" s="147"/>
      <c r="L19" s="128">
        <v>5541.75</v>
      </c>
      <c r="M19" s="147"/>
      <c r="N19" s="156"/>
      <c r="O19" s="156"/>
      <c r="P19" s="156"/>
      <c r="Q19" s="128"/>
      <c r="R19" s="128"/>
      <c r="S19" s="128"/>
      <c r="T19" s="128"/>
      <c r="U19" s="128"/>
      <c r="V19" s="128"/>
      <c r="W19" s="128"/>
    </row>
    <row r="20" s="1" customFormat="1" ht="22.5" customHeight="1" spans="1:23">
      <c r="A20" s="162" t="s">
        <v>74</v>
      </c>
      <c r="B20" s="162" t="s">
        <v>218</v>
      </c>
      <c r="C20" s="162" t="s">
        <v>219</v>
      </c>
      <c r="D20" s="162" t="s">
        <v>110</v>
      </c>
      <c r="E20" s="162" t="s">
        <v>179</v>
      </c>
      <c r="F20" s="162" t="s">
        <v>227</v>
      </c>
      <c r="G20" s="162" t="s">
        <v>228</v>
      </c>
      <c r="H20" s="128">
        <v>7452</v>
      </c>
      <c r="I20" s="128">
        <v>7452</v>
      </c>
      <c r="J20" s="147"/>
      <c r="K20" s="147"/>
      <c r="L20" s="128">
        <v>7452</v>
      </c>
      <c r="M20" s="147"/>
      <c r="N20" s="156"/>
      <c r="O20" s="156"/>
      <c r="P20" s="156"/>
      <c r="Q20" s="128"/>
      <c r="R20" s="128"/>
      <c r="S20" s="128"/>
      <c r="T20" s="128"/>
      <c r="U20" s="128"/>
      <c r="V20" s="128"/>
      <c r="W20" s="128"/>
    </row>
    <row r="21" s="1" customFormat="1" ht="22.5" customHeight="1" spans="1:23">
      <c r="A21" s="162" t="s">
        <v>74</v>
      </c>
      <c r="B21" s="162" t="s">
        <v>218</v>
      </c>
      <c r="C21" s="162" t="s">
        <v>219</v>
      </c>
      <c r="D21" s="162" t="s">
        <v>114</v>
      </c>
      <c r="E21" s="162" t="s">
        <v>181</v>
      </c>
      <c r="F21" s="162" t="s">
        <v>227</v>
      </c>
      <c r="G21" s="162" t="s">
        <v>228</v>
      </c>
      <c r="H21" s="128">
        <v>18936.71</v>
      </c>
      <c r="I21" s="128">
        <v>18936.71</v>
      </c>
      <c r="J21" s="147"/>
      <c r="K21" s="147"/>
      <c r="L21" s="128">
        <v>18936.71</v>
      </c>
      <c r="M21" s="147"/>
      <c r="N21" s="156"/>
      <c r="O21" s="156"/>
      <c r="P21" s="156"/>
      <c r="Q21" s="128"/>
      <c r="R21" s="128"/>
      <c r="S21" s="128"/>
      <c r="T21" s="128"/>
      <c r="U21" s="128"/>
      <c r="V21" s="128"/>
      <c r="W21" s="128"/>
    </row>
    <row r="22" s="1" customFormat="1" ht="22.5" customHeight="1" spans="1:23">
      <c r="A22" s="162" t="s">
        <v>74</v>
      </c>
      <c r="B22" s="162" t="s">
        <v>229</v>
      </c>
      <c r="C22" s="162" t="s">
        <v>121</v>
      </c>
      <c r="D22" s="162" t="s">
        <v>120</v>
      </c>
      <c r="E22" s="162" t="s">
        <v>121</v>
      </c>
      <c r="F22" s="162" t="s">
        <v>230</v>
      </c>
      <c r="G22" s="162" t="s">
        <v>121</v>
      </c>
      <c r="H22" s="128">
        <v>348356.28</v>
      </c>
      <c r="I22" s="128">
        <v>348356.28</v>
      </c>
      <c r="J22" s="147"/>
      <c r="K22" s="147"/>
      <c r="L22" s="128">
        <v>348356.28</v>
      </c>
      <c r="M22" s="147"/>
      <c r="N22" s="156"/>
      <c r="O22" s="156"/>
      <c r="P22" s="156"/>
      <c r="Q22" s="128"/>
      <c r="R22" s="128"/>
      <c r="S22" s="128"/>
      <c r="T22" s="128"/>
      <c r="U22" s="128"/>
      <c r="V22" s="128"/>
      <c r="W22" s="128"/>
    </row>
    <row r="23" s="1" customFormat="1" ht="22.5" customHeight="1" spans="1:23">
      <c r="A23" s="162" t="s">
        <v>74</v>
      </c>
      <c r="B23" s="162" t="s">
        <v>231</v>
      </c>
      <c r="C23" s="162" t="s">
        <v>232</v>
      </c>
      <c r="D23" s="162" t="s">
        <v>114</v>
      </c>
      <c r="E23" s="162" t="s">
        <v>181</v>
      </c>
      <c r="F23" s="162" t="s">
        <v>233</v>
      </c>
      <c r="G23" s="162" t="s">
        <v>234</v>
      </c>
      <c r="H23" s="128">
        <v>24250</v>
      </c>
      <c r="I23" s="128">
        <v>24250</v>
      </c>
      <c r="J23" s="147"/>
      <c r="K23" s="147"/>
      <c r="L23" s="128">
        <v>24250</v>
      </c>
      <c r="M23" s="147"/>
      <c r="N23" s="156"/>
      <c r="O23" s="156"/>
      <c r="P23" s="156"/>
      <c r="Q23" s="128"/>
      <c r="R23" s="128"/>
      <c r="S23" s="128"/>
      <c r="T23" s="128"/>
      <c r="U23" s="128"/>
      <c r="V23" s="128"/>
      <c r="W23" s="128"/>
    </row>
    <row r="24" s="1" customFormat="1" ht="22.5" customHeight="1" spans="1:23">
      <c r="A24" s="162" t="s">
        <v>74</v>
      </c>
      <c r="B24" s="162" t="s">
        <v>231</v>
      </c>
      <c r="C24" s="162" t="s">
        <v>232</v>
      </c>
      <c r="D24" s="162" t="s">
        <v>114</v>
      </c>
      <c r="E24" s="162" t="s">
        <v>181</v>
      </c>
      <c r="F24" s="162" t="s">
        <v>235</v>
      </c>
      <c r="G24" s="162" t="s">
        <v>236</v>
      </c>
      <c r="H24" s="128">
        <v>5000</v>
      </c>
      <c r="I24" s="128">
        <v>5000</v>
      </c>
      <c r="J24" s="147"/>
      <c r="K24" s="147"/>
      <c r="L24" s="128">
        <v>5000</v>
      </c>
      <c r="M24" s="147"/>
      <c r="N24" s="156"/>
      <c r="O24" s="156"/>
      <c r="P24" s="156"/>
      <c r="Q24" s="128"/>
      <c r="R24" s="128"/>
      <c r="S24" s="128"/>
      <c r="T24" s="128"/>
      <c r="U24" s="128"/>
      <c r="V24" s="128"/>
      <c r="W24" s="128"/>
    </row>
    <row r="25" s="1" customFormat="1" ht="22.5" customHeight="1" spans="1:23">
      <c r="A25" s="162" t="s">
        <v>74</v>
      </c>
      <c r="B25" s="162" t="s">
        <v>231</v>
      </c>
      <c r="C25" s="162" t="s">
        <v>232</v>
      </c>
      <c r="D25" s="162" t="s">
        <v>114</v>
      </c>
      <c r="E25" s="162" t="s">
        <v>181</v>
      </c>
      <c r="F25" s="162" t="s">
        <v>237</v>
      </c>
      <c r="G25" s="162" t="s">
        <v>238</v>
      </c>
      <c r="H25" s="128">
        <v>5350</v>
      </c>
      <c r="I25" s="128">
        <v>5350</v>
      </c>
      <c r="J25" s="147"/>
      <c r="K25" s="147"/>
      <c r="L25" s="128">
        <v>5350</v>
      </c>
      <c r="M25" s="147"/>
      <c r="N25" s="156"/>
      <c r="O25" s="156"/>
      <c r="P25" s="156"/>
      <c r="Q25" s="128"/>
      <c r="R25" s="128"/>
      <c r="S25" s="128"/>
      <c r="T25" s="128"/>
      <c r="U25" s="128"/>
      <c r="V25" s="128"/>
      <c r="W25" s="128"/>
    </row>
    <row r="26" s="1" customFormat="1" ht="22.5" customHeight="1" spans="1:23">
      <c r="A26" s="162" t="s">
        <v>74</v>
      </c>
      <c r="B26" s="162" t="s">
        <v>231</v>
      </c>
      <c r="C26" s="162" t="s">
        <v>232</v>
      </c>
      <c r="D26" s="162" t="s">
        <v>114</v>
      </c>
      <c r="E26" s="162" t="s">
        <v>181</v>
      </c>
      <c r="F26" s="162" t="s">
        <v>239</v>
      </c>
      <c r="G26" s="162" t="s">
        <v>240</v>
      </c>
      <c r="H26" s="128">
        <v>600</v>
      </c>
      <c r="I26" s="128">
        <v>600</v>
      </c>
      <c r="J26" s="147"/>
      <c r="K26" s="147"/>
      <c r="L26" s="128">
        <v>600</v>
      </c>
      <c r="M26" s="147"/>
      <c r="N26" s="156"/>
      <c r="O26" s="156"/>
      <c r="P26" s="156"/>
      <c r="Q26" s="128"/>
      <c r="R26" s="128"/>
      <c r="S26" s="128"/>
      <c r="T26" s="128"/>
      <c r="U26" s="128"/>
      <c r="V26" s="128"/>
      <c r="W26" s="128"/>
    </row>
    <row r="27" s="1" customFormat="1" ht="22.5" customHeight="1" spans="1:23">
      <c r="A27" s="162" t="s">
        <v>74</v>
      </c>
      <c r="B27" s="162" t="s">
        <v>231</v>
      </c>
      <c r="C27" s="162" t="s">
        <v>232</v>
      </c>
      <c r="D27" s="162" t="s">
        <v>114</v>
      </c>
      <c r="E27" s="162" t="s">
        <v>181</v>
      </c>
      <c r="F27" s="162" t="s">
        <v>241</v>
      </c>
      <c r="G27" s="162" t="s">
        <v>242</v>
      </c>
      <c r="H27" s="128">
        <v>17700</v>
      </c>
      <c r="I27" s="128">
        <v>17700</v>
      </c>
      <c r="J27" s="147"/>
      <c r="K27" s="147"/>
      <c r="L27" s="128">
        <v>17700</v>
      </c>
      <c r="M27" s="147"/>
      <c r="N27" s="156"/>
      <c r="O27" s="156"/>
      <c r="P27" s="156"/>
      <c r="Q27" s="128"/>
      <c r="R27" s="128"/>
      <c r="S27" s="128"/>
      <c r="T27" s="128"/>
      <c r="U27" s="128"/>
      <c r="V27" s="128"/>
      <c r="W27" s="128"/>
    </row>
    <row r="28" s="1" customFormat="1" ht="22.5" customHeight="1" spans="1:23">
      <c r="A28" s="162" t="s">
        <v>74</v>
      </c>
      <c r="B28" s="162" t="s">
        <v>231</v>
      </c>
      <c r="C28" s="162" t="s">
        <v>232</v>
      </c>
      <c r="D28" s="162" t="s">
        <v>114</v>
      </c>
      <c r="E28" s="162" t="s">
        <v>181</v>
      </c>
      <c r="F28" s="162" t="s">
        <v>243</v>
      </c>
      <c r="G28" s="162" t="s">
        <v>244</v>
      </c>
      <c r="H28" s="128">
        <v>4100</v>
      </c>
      <c r="I28" s="128">
        <v>4100</v>
      </c>
      <c r="J28" s="147"/>
      <c r="K28" s="147"/>
      <c r="L28" s="128">
        <v>4100</v>
      </c>
      <c r="M28" s="147"/>
      <c r="N28" s="156"/>
      <c r="O28" s="156"/>
      <c r="P28" s="156"/>
      <c r="Q28" s="128"/>
      <c r="R28" s="128"/>
      <c r="S28" s="128"/>
      <c r="T28" s="128"/>
      <c r="U28" s="128"/>
      <c r="V28" s="128"/>
      <c r="W28" s="128"/>
    </row>
    <row r="29" s="1" customFormat="1" ht="22.5" customHeight="1" spans="1:23">
      <c r="A29" s="162" t="s">
        <v>74</v>
      </c>
      <c r="B29" s="162" t="s">
        <v>245</v>
      </c>
      <c r="C29" s="162" t="s">
        <v>246</v>
      </c>
      <c r="D29" s="162" t="s">
        <v>114</v>
      </c>
      <c r="E29" s="162" t="s">
        <v>181</v>
      </c>
      <c r="F29" s="162" t="s">
        <v>237</v>
      </c>
      <c r="G29" s="162" t="s">
        <v>238</v>
      </c>
      <c r="H29" s="128">
        <v>1800</v>
      </c>
      <c r="I29" s="128">
        <v>1800</v>
      </c>
      <c r="J29" s="147"/>
      <c r="K29" s="147"/>
      <c r="L29" s="128">
        <v>1800</v>
      </c>
      <c r="M29" s="147"/>
      <c r="N29" s="156"/>
      <c r="O29" s="156"/>
      <c r="P29" s="156"/>
      <c r="Q29" s="128"/>
      <c r="R29" s="128"/>
      <c r="S29" s="128"/>
      <c r="T29" s="128"/>
      <c r="U29" s="128"/>
      <c r="V29" s="128"/>
      <c r="W29" s="128"/>
    </row>
    <row r="30" s="1" customFormat="1" ht="22.5" customHeight="1" spans="1:23">
      <c r="A30" s="162" t="s">
        <v>74</v>
      </c>
      <c r="B30" s="162" t="s">
        <v>247</v>
      </c>
      <c r="C30" s="162" t="s">
        <v>248</v>
      </c>
      <c r="D30" s="162" t="s">
        <v>114</v>
      </c>
      <c r="E30" s="162" t="s">
        <v>181</v>
      </c>
      <c r="F30" s="162" t="s">
        <v>249</v>
      </c>
      <c r="G30" s="162" t="s">
        <v>250</v>
      </c>
      <c r="H30" s="128">
        <v>21600</v>
      </c>
      <c r="I30" s="128">
        <v>21600</v>
      </c>
      <c r="J30" s="147"/>
      <c r="K30" s="147"/>
      <c r="L30" s="128">
        <v>21600</v>
      </c>
      <c r="M30" s="147"/>
      <c r="N30" s="156"/>
      <c r="O30" s="156"/>
      <c r="P30" s="156"/>
      <c r="Q30" s="128"/>
      <c r="R30" s="128"/>
      <c r="S30" s="128"/>
      <c r="T30" s="128"/>
      <c r="U30" s="128"/>
      <c r="V30" s="128"/>
      <c r="W30" s="128"/>
    </row>
    <row r="31" s="1" customFormat="1" ht="22.5" customHeight="1" spans="1:23">
      <c r="A31" s="162" t="s">
        <v>74</v>
      </c>
      <c r="B31" s="162" t="s">
        <v>251</v>
      </c>
      <c r="C31" s="162" t="s">
        <v>252</v>
      </c>
      <c r="D31" s="162" t="s">
        <v>114</v>
      </c>
      <c r="E31" s="162" t="s">
        <v>181</v>
      </c>
      <c r="F31" s="162" t="s">
        <v>253</v>
      </c>
      <c r="G31" s="162" t="s">
        <v>252</v>
      </c>
      <c r="H31" s="128">
        <v>42210.24</v>
      </c>
      <c r="I31" s="128">
        <v>42210.24</v>
      </c>
      <c r="J31" s="147"/>
      <c r="K31" s="147"/>
      <c r="L31" s="128">
        <v>42210.24</v>
      </c>
      <c r="M31" s="147"/>
      <c r="N31" s="156"/>
      <c r="O31" s="156"/>
      <c r="P31" s="156"/>
      <c r="Q31" s="128"/>
      <c r="R31" s="128"/>
      <c r="S31" s="128"/>
      <c r="T31" s="128"/>
      <c r="U31" s="128"/>
      <c r="V31" s="128"/>
      <c r="W31" s="128"/>
    </row>
    <row r="32" s="1" customFormat="1" ht="22.5" customHeight="1" spans="1:23">
      <c r="A32" s="162" t="s">
        <v>74</v>
      </c>
      <c r="B32" s="162" t="s">
        <v>254</v>
      </c>
      <c r="C32" s="162" t="s">
        <v>255</v>
      </c>
      <c r="D32" s="162" t="s">
        <v>114</v>
      </c>
      <c r="E32" s="162" t="s">
        <v>181</v>
      </c>
      <c r="F32" s="162" t="s">
        <v>256</v>
      </c>
      <c r="G32" s="162" t="s">
        <v>255</v>
      </c>
      <c r="H32" s="128">
        <v>25000</v>
      </c>
      <c r="I32" s="128">
        <v>25000</v>
      </c>
      <c r="J32" s="147"/>
      <c r="K32" s="147"/>
      <c r="L32" s="128">
        <v>25000</v>
      </c>
      <c r="M32" s="147"/>
      <c r="N32" s="156"/>
      <c r="O32" s="156"/>
      <c r="P32" s="156"/>
      <c r="Q32" s="128"/>
      <c r="R32" s="128"/>
      <c r="S32" s="128"/>
      <c r="T32" s="128"/>
      <c r="U32" s="128"/>
      <c r="V32" s="128"/>
      <c r="W32" s="128"/>
    </row>
    <row r="33" s="1" customFormat="1" ht="22.5" customHeight="1" spans="1:23">
      <c r="A33" s="162" t="s">
        <v>74</v>
      </c>
      <c r="B33" s="162" t="s">
        <v>254</v>
      </c>
      <c r="C33" s="162" t="s">
        <v>257</v>
      </c>
      <c r="D33" s="162" t="s">
        <v>114</v>
      </c>
      <c r="E33" s="162" t="s">
        <v>181</v>
      </c>
      <c r="F33" s="162" t="s">
        <v>233</v>
      </c>
      <c r="G33" s="162" t="s">
        <v>234</v>
      </c>
      <c r="H33" s="128">
        <v>22500</v>
      </c>
      <c r="I33" s="128">
        <v>22500</v>
      </c>
      <c r="J33" s="147"/>
      <c r="K33" s="147"/>
      <c r="L33" s="128">
        <v>22500</v>
      </c>
      <c r="M33" s="147"/>
      <c r="N33" s="156"/>
      <c r="O33" s="156"/>
      <c r="P33" s="156"/>
      <c r="Q33" s="128"/>
      <c r="R33" s="128"/>
      <c r="S33" s="128"/>
      <c r="T33" s="128"/>
      <c r="U33" s="128"/>
      <c r="V33" s="128"/>
      <c r="W33" s="128"/>
    </row>
    <row r="34" s="1" customFormat="1" ht="22.5" customHeight="1" spans="1:23">
      <c r="A34" s="162" t="s">
        <v>74</v>
      </c>
      <c r="B34" s="162" t="s">
        <v>254</v>
      </c>
      <c r="C34" s="162" t="s">
        <v>258</v>
      </c>
      <c r="D34" s="162" t="s">
        <v>101</v>
      </c>
      <c r="E34" s="162" t="s">
        <v>174</v>
      </c>
      <c r="F34" s="162" t="s">
        <v>233</v>
      </c>
      <c r="G34" s="162" t="s">
        <v>234</v>
      </c>
      <c r="H34" s="128">
        <v>12000</v>
      </c>
      <c r="I34" s="128">
        <v>12000</v>
      </c>
      <c r="J34" s="147"/>
      <c r="K34" s="147"/>
      <c r="L34" s="128">
        <v>12000</v>
      </c>
      <c r="M34" s="147"/>
      <c r="N34" s="156"/>
      <c r="O34" s="156"/>
      <c r="P34" s="156"/>
      <c r="Q34" s="128"/>
      <c r="R34" s="128"/>
      <c r="S34" s="128"/>
      <c r="T34" s="128"/>
      <c r="U34" s="128"/>
      <c r="V34" s="128"/>
      <c r="W34" s="128"/>
    </row>
    <row r="35" s="1" customFormat="1" ht="22.5" customHeight="1" spans="1:23">
      <c r="A35" s="162" t="s">
        <v>74</v>
      </c>
      <c r="B35" s="162" t="s">
        <v>259</v>
      </c>
      <c r="C35" s="162" t="s">
        <v>260</v>
      </c>
      <c r="D35" s="162" t="s">
        <v>103</v>
      </c>
      <c r="E35" s="162" t="s">
        <v>175</v>
      </c>
      <c r="F35" s="162" t="s">
        <v>261</v>
      </c>
      <c r="G35" s="162" t="s">
        <v>262</v>
      </c>
      <c r="H35" s="128">
        <v>20340</v>
      </c>
      <c r="I35" s="128">
        <v>20340</v>
      </c>
      <c r="J35" s="147"/>
      <c r="K35" s="147"/>
      <c r="L35" s="128">
        <v>20340</v>
      </c>
      <c r="M35" s="147"/>
      <c r="N35" s="156"/>
      <c r="O35" s="156"/>
      <c r="P35" s="156"/>
      <c r="Q35" s="128"/>
      <c r="R35" s="128"/>
      <c r="S35" s="128"/>
      <c r="T35" s="128"/>
      <c r="U35" s="128"/>
      <c r="V35" s="128"/>
      <c r="W35" s="128"/>
    </row>
    <row r="36" s="1" customFormat="1" ht="22.5" customHeight="1" spans="1:23">
      <c r="A36" s="151" t="s">
        <v>122</v>
      </c>
      <c r="B36" s="163"/>
      <c r="C36" s="163"/>
      <c r="D36" s="163"/>
      <c r="E36" s="163"/>
      <c r="F36" s="163"/>
      <c r="G36" s="164"/>
      <c r="H36" s="128">
        <v>4488456.12</v>
      </c>
      <c r="I36" s="128">
        <v>4488456.12</v>
      </c>
      <c r="J36" s="128"/>
      <c r="K36" s="166"/>
      <c r="L36" s="128">
        <v>4488456.12</v>
      </c>
      <c r="M36" s="166"/>
      <c r="N36" s="156"/>
      <c r="O36" s="156"/>
      <c r="P36" s="156"/>
      <c r="Q36" s="128"/>
      <c r="R36" s="128"/>
      <c r="S36" s="128"/>
      <c r="T36" s="128"/>
      <c r="U36" s="128"/>
      <c r="V36" s="128"/>
      <c r="W36" s="128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abSelected="1" workbookViewId="0">
      <selection activeCell="C11" sqref="C11"/>
    </sheetView>
  </sheetViews>
  <sheetFormatPr defaultColWidth="8.88333333333333" defaultRowHeight="14.25" customHeight="1"/>
  <cols>
    <col min="1" max="1" width="8.88333333333333" customWidth="1"/>
    <col min="2" max="2" width="18.25" customWidth="1"/>
    <col min="3" max="3" width="37.5" customWidth="1"/>
    <col min="4" max="4" width="26.75" customWidth="1"/>
    <col min="5" max="5" width="8.88333333333333" customWidth="1"/>
    <col min="6" max="6" width="18.125" customWidth="1"/>
    <col min="7" max="16384" width="8.88333333333333" customWidth="1"/>
  </cols>
  <sheetData>
    <row r="1" ht="13.5" customHeight="1" spans="5:23">
      <c r="E1" s="2"/>
      <c r="F1" s="2"/>
      <c r="G1" s="2"/>
      <c r="H1" s="2"/>
      <c r="U1" s="158"/>
      <c r="W1" s="132" t="s">
        <v>263</v>
      </c>
    </row>
    <row r="2" ht="27.75" customHeight="1" spans="1:23">
      <c r="A2" s="27" t="s">
        <v>264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5" t="s">
        <v>2</v>
      </c>
      <c r="B3" s="257" t="s">
        <v>265</v>
      </c>
      <c r="C3" s="148"/>
      <c r="D3" s="148"/>
      <c r="E3" s="148"/>
      <c r="F3" s="148"/>
      <c r="G3" s="148"/>
      <c r="H3" s="148"/>
      <c r="I3" s="148"/>
      <c r="J3" s="7"/>
      <c r="K3" s="7"/>
      <c r="L3" s="7"/>
      <c r="M3" s="7"/>
      <c r="N3" s="7"/>
      <c r="O3" s="7"/>
      <c r="P3" s="7"/>
      <c r="Q3" s="7"/>
      <c r="U3" s="158"/>
      <c r="W3" s="135" t="s">
        <v>184</v>
      </c>
    </row>
    <row r="4" ht="21.75" customHeight="1" spans="1:23">
      <c r="A4" s="9" t="s">
        <v>266</v>
      </c>
      <c r="B4" s="9" t="s">
        <v>194</v>
      </c>
      <c r="C4" s="9" t="s">
        <v>195</v>
      </c>
      <c r="D4" s="9" t="s">
        <v>267</v>
      </c>
      <c r="E4" s="10" t="s">
        <v>196</v>
      </c>
      <c r="F4" s="10" t="s">
        <v>197</v>
      </c>
      <c r="G4" s="10" t="s">
        <v>198</v>
      </c>
      <c r="H4" s="10" t="s">
        <v>199</v>
      </c>
      <c r="I4" s="136" t="s">
        <v>59</v>
      </c>
      <c r="J4" s="136" t="s">
        <v>268</v>
      </c>
      <c r="K4" s="136"/>
      <c r="L4" s="136"/>
      <c r="M4" s="136"/>
      <c r="N4" s="154" t="s">
        <v>201</v>
      </c>
      <c r="O4" s="154"/>
      <c r="P4" s="154"/>
      <c r="Q4" s="10" t="s">
        <v>65</v>
      </c>
      <c r="R4" s="11" t="s">
        <v>80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6"/>
      <c r="J5" s="66" t="s">
        <v>62</v>
      </c>
      <c r="K5" s="66"/>
      <c r="L5" s="66" t="s">
        <v>63</v>
      </c>
      <c r="M5" s="66" t="s">
        <v>64</v>
      </c>
      <c r="N5" s="155" t="s">
        <v>62</v>
      </c>
      <c r="O5" s="155" t="s">
        <v>63</v>
      </c>
      <c r="P5" s="155" t="s">
        <v>64</v>
      </c>
      <c r="Q5" s="15"/>
      <c r="R5" s="10" t="s">
        <v>61</v>
      </c>
      <c r="S5" s="10" t="s">
        <v>72</v>
      </c>
      <c r="T5" s="10" t="s">
        <v>207</v>
      </c>
      <c r="U5" s="10" t="s">
        <v>68</v>
      </c>
      <c r="V5" s="10" t="s">
        <v>69</v>
      </c>
      <c r="W5" s="10" t="s">
        <v>70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6"/>
      <c r="J6" s="66" t="s">
        <v>61</v>
      </c>
      <c r="K6" s="66" t="s">
        <v>269</v>
      </c>
      <c r="L6" s="66"/>
      <c r="M6" s="6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s="1" customFormat="1" ht="22.5" customHeight="1" spans="1:23">
      <c r="A8" s="149" t="s">
        <v>270</v>
      </c>
      <c r="B8" s="149"/>
      <c r="C8" s="149"/>
      <c r="D8" s="150"/>
      <c r="E8" s="150"/>
      <c r="F8" s="150"/>
      <c r="G8" s="150"/>
      <c r="H8" s="150"/>
      <c r="I8" s="23">
        <v>2366</v>
      </c>
      <c r="J8" s="23"/>
      <c r="K8" s="23"/>
      <c r="L8" s="23"/>
      <c r="M8" s="23"/>
      <c r="N8" s="156">
        <v>2366</v>
      </c>
      <c r="O8" s="156"/>
      <c r="P8" s="156"/>
      <c r="Q8" s="23"/>
      <c r="R8" s="23"/>
      <c r="S8" s="23"/>
      <c r="T8" s="23"/>
      <c r="U8" s="128"/>
      <c r="V8" s="23"/>
      <c r="W8" s="23"/>
    </row>
    <row r="9" s="1" customFormat="1" ht="22.5" customHeight="1" spans="1:23">
      <c r="A9" s="150" t="s">
        <v>271</v>
      </c>
      <c r="B9" s="150" t="s">
        <v>272</v>
      </c>
      <c r="C9" s="21" t="s">
        <v>270</v>
      </c>
      <c r="D9" s="150" t="s">
        <v>74</v>
      </c>
      <c r="E9" s="150" t="s">
        <v>173</v>
      </c>
      <c r="F9" s="150" t="s">
        <v>94</v>
      </c>
      <c r="G9" s="150" t="s">
        <v>273</v>
      </c>
      <c r="H9" s="150" t="s">
        <v>274</v>
      </c>
      <c r="I9" s="23">
        <v>2034</v>
      </c>
      <c r="J9" s="23"/>
      <c r="K9" s="23"/>
      <c r="L9" s="23"/>
      <c r="M9" s="23"/>
      <c r="N9" s="156">
        <v>2034</v>
      </c>
      <c r="O9" s="156"/>
      <c r="P9" s="156"/>
      <c r="Q9" s="23"/>
      <c r="R9" s="23"/>
      <c r="S9" s="23"/>
      <c r="T9" s="23"/>
      <c r="U9" s="128"/>
      <c r="V9" s="23"/>
      <c r="W9" s="23"/>
    </row>
    <row r="10" s="1" customFormat="1" ht="22.5" customHeight="1" spans="1:23">
      <c r="A10" s="150" t="s">
        <v>271</v>
      </c>
      <c r="B10" s="150" t="s">
        <v>272</v>
      </c>
      <c r="C10" s="21" t="s">
        <v>270</v>
      </c>
      <c r="D10" s="150" t="s">
        <v>74</v>
      </c>
      <c r="E10" s="150" t="s">
        <v>173</v>
      </c>
      <c r="F10" s="150" t="s">
        <v>94</v>
      </c>
      <c r="G10" s="150" t="s">
        <v>275</v>
      </c>
      <c r="H10" s="150" t="s">
        <v>276</v>
      </c>
      <c r="I10" s="23">
        <v>300</v>
      </c>
      <c r="J10" s="23"/>
      <c r="K10" s="23"/>
      <c r="L10" s="23"/>
      <c r="M10" s="23"/>
      <c r="N10" s="156">
        <v>300</v>
      </c>
      <c r="O10" s="156"/>
      <c r="P10" s="156"/>
      <c r="Q10" s="23"/>
      <c r="R10" s="23"/>
      <c r="S10" s="23"/>
      <c r="T10" s="23"/>
      <c r="U10" s="128"/>
      <c r="V10" s="23"/>
      <c r="W10" s="23"/>
    </row>
    <row r="11" s="1" customFormat="1" ht="22.5" customHeight="1" spans="1:23">
      <c r="A11" s="150" t="s">
        <v>271</v>
      </c>
      <c r="B11" s="150" t="s">
        <v>272</v>
      </c>
      <c r="C11" s="21" t="s">
        <v>270</v>
      </c>
      <c r="D11" s="150" t="s">
        <v>74</v>
      </c>
      <c r="E11" s="150" t="s">
        <v>173</v>
      </c>
      <c r="F11" s="150" t="s">
        <v>94</v>
      </c>
      <c r="G11" s="150" t="s">
        <v>277</v>
      </c>
      <c r="H11" s="150" t="s">
        <v>278</v>
      </c>
      <c r="I11" s="23">
        <v>32</v>
      </c>
      <c r="J11" s="23"/>
      <c r="K11" s="23"/>
      <c r="L11" s="23"/>
      <c r="M11" s="23"/>
      <c r="N11" s="156">
        <v>32</v>
      </c>
      <c r="O11" s="156"/>
      <c r="P11" s="156"/>
      <c r="Q11" s="23"/>
      <c r="R11" s="23"/>
      <c r="S11" s="23"/>
      <c r="T11" s="23"/>
      <c r="U11" s="128"/>
      <c r="V11" s="23"/>
      <c r="W11" s="23"/>
    </row>
    <row r="12" s="1" customFormat="1" ht="22.5" customHeight="1" spans="1:23">
      <c r="A12" s="149" t="s">
        <v>279</v>
      </c>
      <c r="B12" s="147"/>
      <c r="C12" s="147"/>
      <c r="D12" s="147"/>
      <c r="E12" s="147"/>
      <c r="F12" s="147"/>
      <c r="G12" s="147"/>
      <c r="H12" s="147"/>
      <c r="I12" s="23">
        <v>20000</v>
      </c>
      <c r="J12" s="23"/>
      <c r="K12" s="23"/>
      <c r="L12" s="23"/>
      <c r="M12" s="23"/>
      <c r="N12" s="156">
        <v>20000</v>
      </c>
      <c r="O12" s="156"/>
      <c r="P12" s="156"/>
      <c r="Q12" s="23"/>
      <c r="R12" s="23"/>
      <c r="S12" s="23"/>
      <c r="T12" s="23"/>
      <c r="U12" s="128"/>
      <c r="V12" s="23"/>
      <c r="W12" s="23"/>
    </row>
    <row r="13" s="1" customFormat="1" ht="22.5" customHeight="1" spans="1:23">
      <c r="A13" s="150" t="s">
        <v>271</v>
      </c>
      <c r="B13" s="150" t="s">
        <v>280</v>
      </c>
      <c r="C13" s="21" t="s">
        <v>279</v>
      </c>
      <c r="D13" s="150" t="s">
        <v>74</v>
      </c>
      <c r="E13" s="150" t="s">
        <v>173</v>
      </c>
      <c r="F13" s="150" t="s">
        <v>94</v>
      </c>
      <c r="G13" s="150" t="s">
        <v>237</v>
      </c>
      <c r="H13" s="150" t="s">
        <v>238</v>
      </c>
      <c r="I13" s="23">
        <v>1000</v>
      </c>
      <c r="J13" s="23"/>
      <c r="K13" s="23"/>
      <c r="L13" s="23"/>
      <c r="M13" s="23"/>
      <c r="N13" s="156">
        <v>1000</v>
      </c>
      <c r="O13" s="156"/>
      <c r="P13" s="156"/>
      <c r="Q13" s="23"/>
      <c r="R13" s="23"/>
      <c r="S13" s="23"/>
      <c r="T13" s="23"/>
      <c r="U13" s="128"/>
      <c r="V13" s="23"/>
      <c r="W13" s="23"/>
    </row>
    <row r="14" s="1" customFormat="1" ht="22.5" customHeight="1" spans="1:23">
      <c r="A14" s="150" t="s">
        <v>271</v>
      </c>
      <c r="B14" s="150" t="s">
        <v>280</v>
      </c>
      <c r="C14" s="21" t="s">
        <v>279</v>
      </c>
      <c r="D14" s="150" t="s">
        <v>74</v>
      </c>
      <c r="E14" s="150" t="s">
        <v>173</v>
      </c>
      <c r="F14" s="150" t="s">
        <v>94</v>
      </c>
      <c r="G14" s="150" t="s">
        <v>273</v>
      </c>
      <c r="H14" s="150" t="s">
        <v>274</v>
      </c>
      <c r="I14" s="23">
        <v>4200</v>
      </c>
      <c r="J14" s="23"/>
      <c r="K14" s="23"/>
      <c r="L14" s="23"/>
      <c r="M14" s="23"/>
      <c r="N14" s="156">
        <v>4200</v>
      </c>
      <c r="O14" s="156"/>
      <c r="P14" s="156"/>
      <c r="Q14" s="23"/>
      <c r="R14" s="23"/>
      <c r="S14" s="23"/>
      <c r="T14" s="23"/>
      <c r="U14" s="128"/>
      <c r="V14" s="23"/>
      <c r="W14" s="23"/>
    </row>
    <row r="15" s="1" customFormat="1" ht="22.5" customHeight="1" spans="1:23">
      <c r="A15" s="150" t="s">
        <v>271</v>
      </c>
      <c r="B15" s="150" t="s">
        <v>280</v>
      </c>
      <c r="C15" s="21" t="s">
        <v>279</v>
      </c>
      <c r="D15" s="150" t="s">
        <v>74</v>
      </c>
      <c r="E15" s="150" t="s">
        <v>173</v>
      </c>
      <c r="F15" s="150" t="s">
        <v>94</v>
      </c>
      <c r="G15" s="150" t="s">
        <v>275</v>
      </c>
      <c r="H15" s="150" t="s">
        <v>276</v>
      </c>
      <c r="I15" s="23">
        <v>14800</v>
      </c>
      <c r="J15" s="23"/>
      <c r="K15" s="23"/>
      <c r="L15" s="23"/>
      <c r="M15" s="23"/>
      <c r="N15" s="156">
        <v>14800</v>
      </c>
      <c r="O15" s="156"/>
      <c r="P15" s="156"/>
      <c r="Q15" s="23"/>
      <c r="R15" s="23"/>
      <c r="S15" s="23"/>
      <c r="T15" s="23"/>
      <c r="U15" s="128"/>
      <c r="V15" s="23"/>
      <c r="W15" s="23"/>
    </row>
    <row r="16" s="1" customFormat="1" ht="22.5" customHeight="1" spans="1:23">
      <c r="A16" s="149" t="s">
        <v>281</v>
      </c>
      <c r="B16" s="147"/>
      <c r="C16" s="147"/>
      <c r="D16" s="147"/>
      <c r="E16" s="147"/>
      <c r="F16" s="147"/>
      <c r="G16" s="147"/>
      <c r="H16" s="147"/>
      <c r="I16" s="23">
        <v>48000</v>
      </c>
      <c r="J16" s="23"/>
      <c r="K16" s="23"/>
      <c r="L16" s="23"/>
      <c r="M16" s="23"/>
      <c r="N16" s="156"/>
      <c r="O16" s="156"/>
      <c r="P16" s="156"/>
      <c r="Q16" s="23"/>
      <c r="R16" s="23">
        <v>48000</v>
      </c>
      <c r="S16" s="23"/>
      <c r="T16" s="23"/>
      <c r="U16" s="128"/>
      <c r="V16" s="23"/>
      <c r="W16" s="23">
        <v>48000</v>
      </c>
    </row>
    <row r="17" s="1" customFormat="1" ht="22.5" customHeight="1" spans="1:23">
      <c r="A17" s="150" t="s">
        <v>282</v>
      </c>
      <c r="B17" s="150" t="s">
        <v>283</v>
      </c>
      <c r="C17" s="21" t="s">
        <v>281</v>
      </c>
      <c r="D17" s="150" t="s">
        <v>74</v>
      </c>
      <c r="E17" s="150" t="s">
        <v>115</v>
      </c>
      <c r="F17" s="150" t="s">
        <v>284</v>
      </c>
      <c r="G17" s="150" t="s">
        <v>277</v>
      </c>
      <c r="H17" s="150" t="s">
        <v>278</v>
      </c>
      <c r="I17" s="23">
        <v>30000</v>
      </c>
      <c r="J17" s="23"/>
      <c r="K17" s="23"/>
      <c r="L17" s="23"/>
      <c r="M17" s="23"/>
      <c r="N17" s="156"/>
      <c r="O17" s="156"/>
      <c r="P17" s="156"/>
      <c r="Q17" s="23"/>
      <c r="R17" s="23">
        <v>30000</v>
      </c>
      <c r="S17" s="23"/>
      <c r="T17" s="23"/>
      <c r="U17" s="128"/>
      <c r="V17" s="23"/>
      <c r="W17" s="23">
        <v>30000</v>
      </c>
    </row>
    <row r="18" s="1" customFormat="1" ht="22.5" customHeight="1" spans="1:23">
      <c r="A18" s="150" t="s">
        <v>282</v>
      </c>
      <c r="B18" s="150" t="s">
        <v>283</v>
      </c>
      <c r="C18" s="21" t="s">
        <v>281</v>
      </c>
      <c r="D18" s="150" t="s">
        <v>74</v>
      </c>
      <c r="E18" s="150" t="s">
        <v>115</v>
      </c>
      <c r="F18" s="150" t="s">
        <v>284</v>
      </c>
      <c r="G18" s="150" t="s">
        <v>285</v>
      </c>
      <c r="H18" s="150" t="s">
        <v>286</v>
      </c>
      <c r="I18" s="23">
        <v>18000</v>
      </c>
      <c r="J18" s="23"/>
      <c r="K18" s="23"/>
      <c r="L18" s="23"/>
      <c r="M18" s="23"/>
      <c r="N18" s="156"/>
      <c r="O18" s="156"/>
      <c r="P18" s="156"/>
      <c r="Q18" s="23"/>
      <c r="R18" s="23">
        <v>18000</v>
      </c>
      <c r="S18" s="23"/>
      <c r="T18" s="23"/>
      <c r="U18" s="128"/>
      <c r="V18" s="23"/>
      <c r="W18" s="23">
        <v>18000</v>
      </c>
    </row>
    <row r="19" s="1" customFormat="1" ht="22.5" customHeight="1" spans="1:23">
      <c r="A19" s="149" t="s">
        <v>287</v>
      </c>
      <c r="B19" s="147"/>
      <c r="C19" s="147"/>
      <c r="D19" s="147"/>
      <c r="E19" s="147"/>
      <c r="F19" s="147"/>
      <c r="G19" s="147"/>
      <c r="H19" s="147"/>
      <c r="I19" s="23">
        <v>19303.2</v>
      </c>
      <c r="J19" s="23"/>
      <c r="K19" s="23"/>
      <c r="L19" s="23"/>
      <c r="M19" s="23"/>
      <c r="N19" s="156"/>
      <c r="O19" s="156"/>
      <c r="P19" s="156"/>
      <c r="Q19" s="23"/>
      <c r="R19" s="23">
        <v>19303.2</v>
      </c>
      <c r="S19" s="23"/>
      <c r="T19" s="23"/>
      <c r="U19" s="128">
        <v>19303.2</v>
      </c>
      <c r="V19" s="23"/>
      <c r="W19" s="23"/>
    </row>
    <row r="20" s="1" customFormat="1" ht="22.5" customHeight="1" spans="1:23">
      <c r="A20" s="150" t="s">
        <v>282</v>
      </c>
      <c r="B20" s="150" t="s">
        <v>288</v>
      </c>
      <c r="C20" s="21" t="s">
        <v>287</v>
      </c>
      <c r="D20" s="150" t="s">
        <v>74</v>
      </c>
      <c r="E20" s="150" t="s">
        <v>289</v>
      </c>
      <c r="F20" s="150" t="s">
        <v>290</v>
      </c>
      <c r="G20" s="150" t="s">
        <v>285</v>
      </c>
      <c r="H20" s="150" t="s">
        <v>286</v>
      </c>
      <c r="I20" s="23">
        <v>19303.2</v>
      </c>
      <c r="J20" s="23"/>
      <c r="K20" s="23"/>
      <c r="L20" s="23"/>
      <c r="M20" s="23"/>
      <c r="N20" s="156"/>
      <c r="O20" s="156"/>
      <c r="P20" s="156"/>
      <c r="Q20" s="23"/>
      <c r="R20" s="23">
        <v>19303.2</v>
      </c>
      <c r="S20" s="23"/>
      <c r="T20" s="23"/>
      <c r="U20" s="128">
        <v>19303.2</v>
      </c>
      <c r="V20" s="23"/>
      <c r="W20" s="23"/>
    </row>
    <row r="21" s="1" customFormat="1" ht="22.5" customHeight="1" spans="1:23">
      <c r="A21" s="149" t="s">
        <v>291</v>
      </c>
      <c r="B21" s="147"/>
      <c r="C21" s="147"/>
      <c r="D21" s="147"/>
      <c r="E21" s="147"/>
      <c r="F21" s="147"/>
      <c r="G21" s="147"/>
      <c r="H21" s="147"/>
      <c r="I21" s="23">
        <v>62791</v>
      </c>
      <c r="J21" s="23"/>
      <c r="K21" s="23"/>
      <c r="L21" s="23"/>
      <c r="M21" s="23"/>
      <c r="N21" s="156">
        <v>62791</v>
      </c>
      <c r="O21" s="156"/>
      <c r="P21" s="156"/>
      <c r="Q21" s="23"/>
      <c r="R21" s="23"/>
      <c r="S21" s="23"/>
      <c r="T21" s="23"/>
      <c r="U21" s="128"/>
      <c r="V21" s="23"/>
      <c r="W21" s="23"/>
    </row>
    <row r="22" s="1" customFormat="1" ht="22.5" customHeight="1" spans="1:23">
      <c r="A22" s="150" t="s">
        <v>271</v>
      </c>
      <c r="B22" s="150" t="s">
        <v>292</v>
      </c>
      <c r="C22" s="21" t="s">
        <v>291</v>
      </c>
      <c r="D22" s="150" t="s">
        <v>74</v>
      </c>
      <c r="E22" s="150" t="s">
        <v>92</v>
      </c>
      <c r="F22" s="150" t="s">
        <v>172</v>
      </c>
      <c r="G22" s="150" t="s">
        <v>237</v>
      </c>
      <c r="H22" s="150" t="s">
        <v>238</v>
      </c>
      <c r="I22" s="23">
        <v>15000</v>
      </c>
      <c r="J22" s="23"/>
      <c r="K22" s="23"/>
      <c r="L22" s="23"/>
      <c r="M22" s="23"/>
      <c r="N22" s="156">
        <v>15000</v>
      </c>
      <c r="O22" s="156"/>
      <c r="P22" s="156"/>
      <c r="Q22" s="23"/>
      <c r="R22" s="23"/>
      <c r="S22" s="23"/>
      <c r="T22" s="23"/>
      <c r="U22" s="128"/>
      <c r="V22" s="23"/>
      <c r="W22" s="23"/>
    </row>
    <row r="23" s="1" customFormat="1" ht="22.5" customHeight="1" spans="1:23">
      <c r="A23" s="150" t="s">
        <v>271</v>
      </c>
      <c r="B23" s="150" t="s">
        <v>292</v>
      </c>
      <c r="C23" s="21" t="s">
        <v>291</v>
      </c>
      <c r="D23" s="150" t="s">
        <v>74</v>
      </c>
      <c r="E23" s="150" t="s">
        <v>92</v>
      </c>
      <c r="F23" s="150" t="s">
        <v>172</v>
      </c>
      <c r="G23" s="150" t="s">
        <v>273</v>
      </c>
      <c r="H23" s="150" t="s">
        <v>274</v>
      </c>
      <c r="I23" s="23">
        <v>42491</v>
      </c>
      <c r="J23" s="23"/>
      <c r="K23" s="23"/>
      <c r="L23" s="23"/>
      <c r="M23" s="23"/>
      <c r="N23" s="156">
        <v>42491</v>
      </c>
      <c r="O23" s="156"/>
      <c r="P23" s="156"/>
      <c r="Q23" s="23"/>
      <c r="R23" s="23"/>
      <c r="S23" s="23"/>
      <c r="T23" s="23"/>
      <c r="U23" s="128"/>
      <c r="V23" s="23"/>
      <c r="W23" s="23"/>
    </row>
    <row r="24" s="1" customFormat="1" ht="22.5" customHeight="1" spans="1:23">
      <c r="A24" s="150" t="s">
        <v>271</v>
      </c>
      <c r="B24" s="150" t="s">
        <v>292</v>
      </c>
      <c r="C24" s="21" t="s">
        <v>291</v>
      </c>
      <c r="D24" s="150" t="s">
        <v>74</v>
      </c>
      <c r="E24" s="150" t="s">
        <v>92</v>
      </c>
      <c r="F24" s="150" t="s">
        <v>172</v>
      </c>
      <c r="G24" s="150" t="s">
        <v>235</v>
      </c>
      <c r="H24" s="150" t="s">
        <v>236</v>
      </c>
      <c r="I24" s="23">
        <v>5300</v>
      </c>
      <c r="J24" s="23"/>
      <c r="K24" s="23"/>
      <c r="L24" s="23"/>
      <c r="M24" s="23"/>
      <c r="N24" s="156">
        <v>5300</v>
      </c>
      <c r="O24" s="156"/>
      <c r="P24" s="156"/>
      <c r="Q24" s="23"/>
      <c r="R24" s="23"/>
      <c r="S24" s="23"/>
      <c r="T24" s="23"/>
      <c r="U24" s="128"/>
      <c r="V24" s="23"/>
      <c r="W24" s="23"/>
    </row>
    <row r="25" s="1" customFormat="1" ht="22.5" customHeight="1" spans="1:23">
      <c r="A25" s="149" t="s">
        <v>293</v>
      </c>
      <c r="B25" s="147"/>
      <c r="C25" s="147"/>
      <c r="D25" s="147"/>
      <c r="E25" s="147"/>
      <c r="F25" s="147"/>
      <c r="G25" s="147"/>
      <c r="H25" s="147"/>
      <c r="I25" s="23">
        <v>495000</v>
      </c>
      <c r="J25" s="23"/>
      <c r="K25" s="23"/>
      <c r="L25" s="23"/>
      <c r="M25" s="23"/>
      <c r="N25" s="156"/>
      <c r="O25" s="156"/>
      <c r="P25" s="156"/>
      <c r="Q25" s="23"/>
      <c r="R25" s="23">
        <v>495000</v>
      </c>
      <c r="S25" s="23"/>
      <c r="T25" s="23"/>
      <c r="U25" s="128">
        <v>495000</v>
      </c>
      <c r="V25" s="23"/>
      <c r="W25" s="23"/>
    </row>
    <row r="26" s="1" customFormat="1" ht="22.5" customHeight="1" spans="1:23">
      <c r="A26" s="150" t="s">
        <v>282</v>
      </c>
      <c r="B26" s="150" t="s">
        <v>294</v>
      </c>
      <c r="C26" s="21" t="s">
        <v>293</v>
      </c>
      <c r="D26" s="150" t="s">
        <v>74</v>
      </c>
      <c r="E26" s="150" t="s">
        <v>115</v>
      </c>
      <c r="F26" s="150" t="s">
        <v>284</v>
      </c>
      <c r="G26" s="150" t="s">
        <v>237</v>
      </c>
      <c r="H26" s="150" t="s">
        <v>238</v>
      </c>
      <c r="I26" s="23">
        <v>35000</v>
      </c>
      <c r="J26" s="23"/>
      <c r="K26" s="23"/>
      <c r="L26" s="23"/>
      <c r="M26" s="23"/>
      <c r="N26" s="156"/>
      <c r="O26" s="156"/>
      <c r="P26" s="156"/>
      <c r="Q26" s="23"/>
      <c r="R26" s="23">
        <v>35000</v>
      </c>
      <c r="S26" s="23"/>
      <c r="T26" s="23"/>
      <c r="U26" s="128">
        <v>35000</v>
      </c>
      <c r="V26" s="23"/>
      <c r="W26" s="23"/>
    </row>
    <row r="27" s="1" customFormat="1" ht="22.5" customHeight="1" spans="1:23">
      <c r="A27" s="150" t="s">
        <v>282</v>
      </c>
      <c r="B27" s="150" t="s">
        <v>294</v>
      </c>
      <c r="C27" s="21" t="s">
        <v>293</v>
      </c>
      <c r="D27" s="150" t="s">
        <v>74</v>
      </c>
      <c r="E27" s="150" t="s">
        <v>115</v>
      </c>
      <c r="F27" s="150" t="s">
        <v>284</v>
      </c>
      <c r="G27" s="150" t="s">
        <v>273</v>
      </c>
      <c r="H27" s="150" t="s">
        <v>274</v>
      </c>
      <c r="I27" s="23">
        <v>100000</v>
      </c>
      <c r="J27" s="23"/>
      <c r="K27" s="23"/>
      <c r="L27" s="23"/>
      <c r="M27" s="23"/>
      <c r="N27" s="156"/>
      <c r="O27" s="156"/>
      <c r="P27" s="156"/>
      <c r="Q27" s="23"/>
      <c r="R27" s="23">
        <v>100000</v>
      </c>
      <c r="S27" s="23"/>
      <c r="T27" s="23"/>
      <c r="U27" s="128">
        <v>100000</v>
      </c>
      <c r="V27" s="23"/>
      <c r="W27" s="23"/>
    </row>
    <row r="28" s="1" customFormat="1" ht="22.5" customHeight="1" spans="1:23">
      <c r="A28" s="150" t="s">
        <v>282</v>
      </c>
      <c r="B28" s="150" t="s">
        <v>294</v>
      </c>
      <c r="C28" s="21" t="s">
        <v>293</v>
      </c>
      <c r="D28" s="150" t="s">
        <v>74</v>
      </c>
      <c r="E28" s="150" t="s">
        <v>115</v>
      </c>
      <c r="F28" s="150" t="s">
        <v>284</v>
      </c>
      <c r="G28" s="150" t="s">
        <v>277</v>
      </c>
      <c r="H28" s="150" t="s">
        <v>278</v>
      </c>
      <c r="I28" s="23">
        <v>20000</v>
      </c>
      <c r="J28" s="23"/>
      <c r="K28" s="23"/>
      <c r="L28" s="23"/>
      <c r="M28" s="23"/>
      <c r="N28" s="156"/>
      <c r="O28" s="156"/>
      <c r="P28" s="156"/>
      <c r="Q28" s="23"/>
      <c r="R28" s="23">
        <v>20000</v>
      </c>
      <c r="S28" s="23"/>
      <c r="T28" s="23"/>
      <c r="U28" s="128">
        <v>20000</v>
      </c>
      <c r="V28" s="23"/>
      <c r="W28" s="23"/>
    </row>
    <row r="29" s="1" customFormat="1" ht="22.5" customHeight="1" spans="1:23">
      <c r="A29" s="150" t="s">
        <v>282</v>
      </c>
      <c r="B29" s="150" t="s">
        <v>294</v>
      </c>
      <c r="C29" s="21" t="s">
        <v>293</v>
      </c>
      <c r="D29" s="150" t="s">
        <v>74</v>
      </c>
      <c r="E29" s="150" t="s">
        <v>115</v>
      </c>
      <c r="F29" s="150" t="s">
        <v>284</v>
      </c>
      <c r="G29" s="150" t="s">
        <v>235</v>
      </c>
      <c r="H29" s="150" t="s">
        <v>236</v>
      </c>
      <c r="I29" s="23">
        <v>340000</v>
      </c>
      <c r="J29" s="23"/>
      <c r="K29" s="23"/>
      <c r="L29" s="23"/>
      <c r="M29" s="23"/>
      <c r="N29" s="156"/>
      <c r="O29" s="156"/>
      <c r="P29" s="156"/>
      <c r="Q29" s="23"/>
      <c r="R29" s="23">
        <v>340000</v>
      </c>
      <c r="S29" s="23"/>
      <c r="T29" s="23"/>
      <c r="U29" s="128">
        <v>340000</v>
      </c>
      <c r="V29" s="23"/>
      <c r="W29" s="23"/>
    </row>
    <row r="30" s="1" customFormat="1" ht="22.5" customHeight="1" spans="1:23">
      <c r="A30" s="149" t="s">
        <v>295</v>
      </c>
      <c r="B30" s="147"/>
      <c r="C30" s="147"/>
      <c r="D30" s="147"/>
      <c r="E30" s="147"/>
      <c r="F30" s="147"/>
      <c r="G30" s="147"/>
      <c r="H30" s="147"/>
      <c r="I30" s="23">
        <v>20000</v>
      </c>
      <c r="J30" s="23"/>
      <c r="K30" s="23"/>
      <c r="L30" s="23"/>
      <c r="M30" s="23"/>
      <c r="N30" s="156">
        <v>20000</v>
      </c>
      <c r="O30" s="156"/>
      <c r="P30" s="156"/>
      <c r="Q30" s="23"/>
      <c r="R30" s="23"/>
      <c r="S30" s="23"/>
      <c r="T30" s="23"/>
      <c r="U30" s="128"/>
      <c r="V30" s="23"/>
      <c r="W30" s="23"/>
    </row>
    <row r="31" s="1" customFormat="1" ht="22.5" customHeight="1" spans="1:23">
      <c r="A31" s="150" t="s">
        <v>271</v>
      </c>
      <c r="B31" s="150" t="s">
        <v>296</v>
      </c>
      <c r="C31" s="21" t="s">
        <v>295</v>
      </c>
      <c r="D31" s="150" t="s">
        <v>74</v>
      </c>
      <c r="E31" s="150" t="s">
        <v>173</v>
      </c>
      <c r="F31" s="150" t="s">
        <v>94</v>
      </c>
      <c r="G31" s="150" t="s">
        <v>237</v>
      </c>
      <c r="H31" s="150" t="s">
        <v>238</v>
      </c>
      <c r="I31" s="23">
        <v>1000</v>
      </c>
      <c r="J31" s="23"/>
      <c r="K31" s="23"/>
      <c r="L31" s="23"/>
      <c r="M31" s="23"/>
      <c r="N31" s="156">
        <v>1000</v>
      </c>
      <c r="O31" s="156"/>
      <c r="P31" s="156"/>
      <c r="Q31" s="23"/>
      <c r="R31" s="23"/>
      <c r="S31" s="23"/>
      <c r="T31" s="23"/>
      <c r="U31" s="128"/>
      <c r="V31" s="23"/>
      <c r="W31" s="23"/>
    </row>
    <row r="32" s="1" customFormat="1" ht="22.5" customHeight="1" spans="1:23">
      <c r="A32" s="150" t="s">
        <v>271</v>
      </c>
      <c r="B32" s="150" t="s">
        <v>296</v>
      </c>
      <c r="C32" s="21" t="s">
        <v>295</v>
      </c>
      <c r="D32" s="150" t="s">
        <v>74</v>
      </c>
      <c r="E32" s="150" t="s">
        <v>173</v>
      </c>
      <c r="F32" s="150" t="s">
        <v>94</v>
      </c>
      <c r="G32" s="150" t="s">
        <v>273</v>
      </c>
      <c r="H32" s="150" t="s">
        <v>274</v>
      </c>
      <c r="I32" s="23">
        <v>5000</v>
      </c>
      <c r="J32" s="23"/>
      <c r="K32" s="23"/>
      <c r="L32" s="23"/>
      <c r="M32" s="23"/>
      <c r="N32" s="156">
        <v>5000</v>
      </c>
      <c r="O32" s="156"/>
      <c r="P32" s="156"/>
      <c r="Q32" s="23"/>
      <c r="R32" s="23"/>
      <c r="S32" s="23"/>
      <c r="T32" s="23"/>
      <c r="U32" s="128"/>
      <c r="V32" s="23"/>
      <c r="W32" s="23"/>
    </row>
    <row r="33" s="1" customFormat="1" ht="22.5" customHeight="1" spans="1:23">
      <c r="A33" s="150" t="s">
        <v>271</v>
      </c>
      <c r="B33" s="150" t="s">
        <v>296</v>
      </c>
      <c r="C33" s="21" t="s">
        <v>295</v>
      </c>
      <c r="D33" s="150" t="s">
        <v>74</v>
      </c>
      <c r="E33" s="150" t="s">
        <v>173</v>
      </c>
      <c r="F33" s="150" t="s">
        <v>94</v>
      </c>
      <c r="G33" s="150" t="s">
        <v>275</v>
      </c>
      <c r="H33" s="150" t="s">
        <v>276</v>
      </c>
      <c r="I33" s="23">
        <v>14000</v>
      </c>
      <c r="J33" s="23"/>
      <c r="K33" s="23"/>
      <c r="L33" s="23"/>
      <c r="M33" s="23"/>
      <c r="N33" s="156">
        <v>14000</v>
      </c>
      <c r="O33" s="156"/>
      <c r="P33" s="156"/>
      <c r="Q33" s="23"/>
      <c r="R33" s="23"/>
      <c r="S33" s="23"/>
      <c r="T33" s="23"/>
      <c r="U33" s="128"/>
      <c r="V33" s="23"/>
      <c r="W33" s="23"/>
    </row>
    <row r="34" s="1" customFormat="1" ht="22.5" customHeight="1" spans="1:23">
      <c r="A34" s="151" t="s">
        <v>122</v>
      </c>
      <c r="B34" s="152"/>
      <c r="C34" s="152"/>
      <c r="D34" s="152"/>
      <c r="E34" s="152"/>
      <c r="F34" s="152"/>
      <c r="G34" s="152"/>
      <c r="H34" s="153"/>
      <c r="I34" s="23">
        <v>667460.2</v>
      </c>
      <c r="J34" s="23"/>
      <c r="K34" s="157"/>
      <c r="L34" s="23"/>
      <c r="M34" s="23"/>
      <c r="N34" s="156">
        <v>105157</v>
      </c>
      <c r="O34" s="156"/>
      <c r="P34" s="156"/>
      <c r="Q34" s="23"/>
      <c r="R34" s="23">
        <v>562303.2</v>
      </c>
      <c r="S34" s="23"/>
      <c r="T34" s="23"/>
      <c r="U34" s="159">
        <v>514303.2</v>
      </c>
      <c r="V34" s="23"/>
      <c r="W34" s="23">
        <v>48000</v>
      </c>
    </row>
  </sheetData>
  <mergeCells count="35">
    <mergeCell ref="A2:W2"/>
    <mergeCell ref="A3:I3"/>
    <mergeCell ref="J4:M4"/>
    <mergeCell ref="N4:P4"/>
    <mergeCell ref="R4:W4"/>
    <mergeCell ref="J5:K5"/>
    <mergeCell ref="A8:C8"/>
    <mergeCell ref="A12:C12"/>
    <mergeCell ref="A16:C16"/>
    <mergeCell ref="A19:C19"/>
    <mergeCell ref="A21:C21"/>
    <mergeCell ref="A25:C25"/>
    <mergeCell ref="A30:C30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workbookViewId="0">
      <selection activeCell="B14" sqref="B14"/>
    </sheetView>
  </sheetViews>
  <sheetFormatPr defaultColWidth="9.14166666666667" defaultRowHeight="12" customHeight="1"/>
  <cols>
    <col min="1" max="1" width="34" customWidth="1"/>
    <col min="2" max="2" width="40.37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53" customWidth="1"/>
  </cols>
  <sheetData>
    <row r="1" customHeight="1" spans="10:10">
      <c r="J1" s="70" t="s">
        <v>297</v>
      </c>
    </row>
    <row r="2" ht="28.5" customHeight="1" spans="1:10">
      <c r="A2" s="64" t="s">
        <v>298</v>
      </c>
      <c r="B2" s="27"/>
      <c r="C2" s="27"/>
      <c r="D2" s="27"/>
      <c r="E2" s="27"/>
      <c r="F2" s="65"/>
      <c r="G2" s="27"/>
      <c r="H2" s="65"/>
      <c r="I2" s="65"/>
      <c r="J2" s="27"/>
    </row>
    <row r="3" ht="15" customHeight="1" spans="1:1">
      <c r="A3" s="5" t="s">
        <v>2</v>
      </c>
    </row>
    <row r="4" ht="14.25" customHeight="1" spans="1:10">
      <c r="A4" s="66" t="s">
        <v>299</v>
      </c>
      <c r="B4" s="66" t="s">
        <v>300</v>
      </c>
      <c r="C4" s="66" t="s">
        <v>301</v>
      </c>
      <c r="D4" s="66" t="s">
        <v>302</v>
      </c>
      <c r="E4" s="66" t="s">
        <v>303</v>
      </c>
      <c r="F4" s="67" t="s">
        <v>304</v>
      </c>
      <c r="G4" s="66" t="s">
        <v>305</v>
      </c>
      <c r="H4" s="67" t="s">
        <v>306</v>
      </c>
      <c r="I4" s="67" t="s">
        <v>307</v>
      </c>
      <c r="J4" s="66" t="s">
        <v>308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22.5" customHeight="1" spans="1:10">
      <c r="A6" s="142" t="s">
        <v>74</v>
      </c>
      <c r="B6" s="143"/>
      <c r="C6" s="143"/>
      <c r="D6" s="143"/>
      <c r="E6" s="142"/>
      <c r="F6" s="143"/>
      <c r="G6" s="142"/>
      <c r="H6" s="143"/>
      <c r="I6" s="143"/>
      <c r="J6" s="142"/>
    </row>
    <row r="7" s="1" customFormat="1" ht="46" customHeight="1" spans="1:10">
      <c r="A7" s="142" t="str">
        <f>"   "&amp;"山茶科松科植物引种专项资金"</f>
        <v>   山茶科松科植物引种专项资金</v>
      </c>
      <c r="B7" s="144" t="s">
        <v>309</v>
      </c>
      <c r="C7" s="145"/>
      <c r="D7" s="145"/>
      <c r="E7" s="145"/>
      <c r="F7" s="146"/>
      <c r="G7" s="145"/>
      <c r="H7" s="146"/>
      <c r="I7" s="146"/>
      <c r="J7" s="145"/>
    </row>
    <row r="8" s="1" customFormat="1" ht="22.5" customHeight="1" spans="1:10">
      <c r="A8" s="142"/>
      <c r="B8" s="144"/>
      <c r="C8" s="145" t="s">
        <v>310</v>
      </c>
      <c r="D8" s="145" t="s">
        <v>311</v>
      </c>
      <c r="E8" s="145" t="s">
        <v>312</v>
      </c>
      <c r="F8" s="146" t="s">
        <v>313</v>
      </c>
      <c r="G8" s="145" t="s">
        <v>314</v>
      </c>
      <c r="H8" s="146" t="s">
        <v>315</v>
      </c>
      <c r="I8" s="146" t="s">
        <v>316</v>
      </c>
      <c r="J8" s="145" t="s">
        <v>317</v>
      </c>
    </row>
    <row r="9" s="1" customFormat="1" ht="22.5" customHeight="1" spans="1:10">
      <c r="A9" s="147"/>
      <c r="B9" s="147"/>
      <c r="C9" s="145" t="s">
        <v>318</v>
      </c>
      <c r="D9" s="145" t="s">
        <v>319</v>
      </c>
      <c r="E9" s="145" t="s">
        <v>320</v>
      </c>
      <c r="F9" s="146" t="s">
        <v>321</v>
      </c>
      <c r="G9" s="145" t="s">
        <v>322</v>
      </c>
      <c r="H9" s="146" t="s">
        <v>315</v>
      </c>
      <c r="I9" s="146" t="s">
        <v>323</v>
      </c>
      <c r="J9" s="145" t="s">
        <v>324</v>
      </c>
    </row>
    <row r="10" s="1" customFormat="1" ht="22.5" customHeight="1" spans="1:10">
      <c r="A10" s="147"/>
      <c r="B10" s="147"/>
      <c r="C10" s="145" t="s">
        <v>318</v>
      </c>
      <c r="D10" s="145" t="s">
        <v>325</v>
      </c>
      <c r="E10" s="145" t="s">
        <v>326</v>
      </c>
      <c r="F10" s="146" t="s">
        <v>321</v>
      </c>
      <c r="G10" s="145" t="s">
        <v>326</v>
      </c>
      <c r="H10" s="146" t="s">
        <v>315</v>
      </c>
      <c r="I10" s="146" t="s">
        <v>323</v>
      </c>
      <c r="J10" s="145" t="s">
        <v>324</v>
      </c>
    </row>
    <row r="11" s="1" customFormat="1" ht="22.5" customHeight="1" spans="1:10">
      <c r="A11" s="147"/>
      <c r="B11" s="147"/>
      <c r="C11" s="145" t="s">
        <v>327</v>
      </c>
      <c r="D11" s="145" t="s">
        <v>328</v>
      </c>
      <c r="E11" s="145" t="s">
        <v>329</v>
      </c>
      <c r="F11" s="146" t="s">
        <v>330</v>
      </c>
      <c r="G11" s="145" t="s">
        <v>331</v>
      </c>
      <c r="H11" s="146" t="s">
        <v>332</v>
      </c>
      <c r="I11" s="146" t="s">
        <v>316</v>
      </c>
      <c r="J11" s="145" t="s">
        <v>324</v>
      </c>
    </row>
    <row r="12" s="1" customFormat="1" ht="75" customHeight="1" spans="1:10">
      <c r="A12" s="142" t="str">
        <f>"   "&amp;"亚高山乡土树种育苗繁育专项资金"</f>
        <v>   亚高山乡土树种育苗繁育专项资金</v>
      </c>
      <c r="B12" s="144" t="s">
        <v>333</v>
      </c>
      <c r="C12" s="147"/>
      <c r="D12" s="147"/>
      <c r="E12" s="147"/>
      <c r="F12" s="147"/>
      <c r="G12" s="147"/>
      <c r="H12" s="147"/>
      <c r="I12" s="147"/>
      <c r="J12" s="147"/>
    </row>
    <row r="13" s="1" customFormat="1" ht="22.5" customHeight="1" spans="1:10">
      <c r="A13" s="147"/>
      <c r="B13" s="147"/>
      <c r="C13" s="145" t="s">
        <v>310</v>
      </c>
      <c r="D13" s="145" t="s">
        <v>311</v>
      </c>
      <c r="E13" s="145" t="s">
        <v>334</v>
      </c>
      <c r="F13" s="146" t="s">
        <v>321</v>
      </c>
      <c r="G13" s="145" t="s">
        <v>335</v>
      </c>
      <c r="H13" s="146" t="s">
        <v>336</v>
      </c>
      <c r="I13" s="146" t="s">
        <v>316</v>
      </c>
      <c r="J13" s="145" t="s">
        <v>337</v>
      </c>
    </row>
    <row r="14" s="1" customFormat="1" ht="22.5" customHeight="1" spans="1:10">
      <c r="A14" s="147"/>
      <c r="B14" s="147"/>
      <c r="C14" s="145" t="s">
        <v>318</v>
      </c>
      <c r="D14" s="145" t="s">
        <v>319</v>
      </c>
      <c r="E14" s="145" t="s">
        <v>338</v>
      </c>
      <c r="F14" s="146" t="s">
        <v>321</v>
      </c>
      <c r="G14" s="145" t="s">
        <v>339</v>
      </c>
      <c r="H14" s="146" t="s">
        <v>340</v>
      </c>
      <c r="I14" s="146" t="s">
        <v>316</v>
      </c>
      <c r="J14" s="145" t="s">
        <v>337</v>
      </c>
    </row>
    <row r="15" s="1" customFormat="1" ht="22.5" customHeight="1" spans="1:10">
      <c r="A15" s="147"/>
      <c r="B15" s="147"/>
      <c r="C15" s="145" t="s">
        <v>318</v>
      </c>
      <c r="D15" s="145" t="s">
        <v>319</v>
      </c>
      <c r="E15" s="145" t="s">
        <v>341</v>
      </c>
      <c r="F15" s="146" t="s">
        <v>321</v>
      </c>
      <c r="G15" s="145" t="s">
        <v>341</v>
      </c>
      <c r="H15" s="146" t="s">
        <v>342</v>
      </c>
      <c r="I15" s="146" t="s">
        <v>316</v>
      </c>
      <c r="J15" s="145" t="s">
        <v>337</v>
      </c>
    </row>
    <row r="16" s="1" customFormat="1" ht="22.5" customHeight="1" spans="1:10">
      <c r="A16" s="147"/>
      <c r="B16" s="147"/>
      <c r="C16" s="145" t="s">
        <v>318</v>
      </c>
      <c r="D16" s="145" t="s">
        <v>325</v>
      </c>
      <c r="E16" s="145" t="s">
        <v>343</v>
      </c>
      <c r="F16" s="146" t="s">
        <v>321</v>
      </c>
      <c r="G16" s="145" t="s">
        <v>343</v>
      </c>
      <c r="H16" s="146" t="s">
        <v>344</v>
      </c>
      <c r="I16" s="146" t="s">
        <v>323</v>
      </c>
      <c r="J16" s="145" t="s">
        <v>337</v>
      </c>
    </row>
    <row r="17" s="1" customFormat="1" ht="22.5" customHeight="1" spans="1:10">
      <c r="A17" s="147"/>
      <c r="B17" s="147"/>
      <c r="C17" s="145" t="s">
        <v>327</v>
      </c>
      <c r="D17" s="145" t="s">
        <v>328</v>
      </c>
      <c r="E17" s="145" t="s">
        <v>345</v>
      </c>
      <c r="F17" s="146" t="s">
        <v>321</v>
      </c>
      <c r="G17" s="145" t="s">
        <v>331</v>
      </c>
      <c r="H17" s="146" t="s">
        <v>332</v>
      </c>
      <c r="I17" s="146" t="s">
        <v>323</v>
      </c>
      <c r="J17" s="145" t="s">
        <v>337</v>
      </c>
    </row>
    <row r="18" s="1" customFormat="1" ht="144" customHeight="1" spans="1:10">
      <c r="A18" s="142" t="str">
        <f>"   "&amp;"云南维西糯山药贮藏保鲜及高值化关键技术研究资金"</f>
        <v>   云南维西糯山药贮藏保鲜及高值化关键技术研究资金</v>
      </c>
      <c r="B18" s="144" t="s">
        <v>346</v>
      </c>
      <c r="C18" s="147"/>
      <c r="D18" s="147"/>
      <c r="E18" s="147"/>
      <c r="F18" s="147"/>
      <c r="G18" s="147"/>
      <c r="H18" s="147"/>
      <c r="I18" s="147"/>
      <c r="J18" s="147"/>
    </row>
    <row r="19" s="1" customFormat="1" ht="22.5" customHeight="1" spans="1:10">
      <c r="A19" s="147"/>
      <c r="B19" s="147"/>
      <c r="C19" s="145" t="s">
        <v>310</v>
      </c>
      <c r="D19" s="145" t="s">
        <v>311</v>
      </c>
      <c r="E19" s="145" t="s">
        <v>347</v>
      </c>
      <c r="F19" s="146" t="s">
        <v>321</v>
      </c>
      <c r="G19" s="145" t="s">
        <v>167</v>
      </c>
      <c r="H19" s="146" t="s">
        <v>348</v>
      </c>
      <c r="I19" s="146" t="s">
        <v>316</v>
      </c>
      <c r="J19" s="145" t="s">
        <v>349</v>
      </c>
    </row>
    <row r="20" s="1" customFormat="1" ht="22.5" customHeight="1" spans="1:10">
      <c r="A20" s="147"/>
      <c r="B20" s="147"/>
      <c r="C20" s="145" t="s">
        <v>310</v>
      </c>
      <c r="D20" s="145" t="s">
        <v>311</v>
      </c>
      <c r="E20" s="145" t="s">
        <v>350</v>
      </c>
      <c r="F20" s="146" t="s">
        <v>330</v>
      </c>
      <c r="G20" s="145" t="s">
        <v>168</v>
      </c>
      <c r="H20" s="146" t="s">
        <v>315</v>
      </c>
      <c r="I20" s="146" t="s">
        <v>316</v>
      </c>
      <c r="J20" s="145" t="s">
        <v>351</v>
      </c>
    </row>
    <row r="21" s="1" customFormat="1" ht="22.5" customHeight="1" spans="1:10">
      <c r="A21" s="147"/>
      <c r="B21" s="147"/>
      <c r="C21" s="145" t="s">
        <v>310</v>
      </c>
      <c r="D21" s="145" t="s">
        <v>311</v>
      </c>
      <c r="E21" s="145" t="s">
        <v>352</v>
      </c>
      <c r="F21" s="146" t="s">
        <v>330</v>
      </c>
      <c r="G21" s="145" t="s">
        <v>353</v>
      </c>
      <c r="H21" s="146" t="s">
        <v>348</v>
      </c>
      <c r="I21" s="146" t="s">
        <v>316</v>
      </c>
      <c r="J21" s="145" t="s">
        <v>354</v>
      </c>
    </row>
    <row r="22" s="1" customFormat="1" ht="22.5" customHeight="1" spans="1:10">
      <c r="A22" s="147"/>
      <c r="B22" s="147"/>
      <c r="C22" s="145" t="s">
        <v>310</v>
      </c>
      <c r="D22" s="145" t="s">
        <v>311</v>
      </c>
      <c r="E22" s="145" t="s">
        <v>355</v>
      </c>
      <c r="F22" s="146" t="s">
        <v>330</v>
      </c>
      <c r="G22" s="145" t="s">
        <v>170</v>
      </c>
      <c r="H22" s="146" t="s">
        <v>356</v>
      </c>
      <c r="I22" s="146" t="s">
        <v>316</v>
      </c>
      <c r="J22" s="145" t="s">
        <v>357</v>
      </c>
    </row>
    <row r="23" s="1" customFormat="1" ht="22.5" customHeight="1" spans="1:10">
      <c r="A23" s="147"/>
      <c r="B23" s="147"/>
      <c r="C23" s="145" t="s">
        <v>310</v>
      </c>
      <c r="D23" s="145" t="s">
        <v>311</v>
      </c>
      <c r="E23" s="145" t="s">
        <v>358</v>
      </c>
      <c r="F23" s="146" t="s">
        <v>330</v>
      </c>
      <c r="G23" s="145" t="s">
        <v>359</v>
      </c>
      <c r="H23" s="146" t="s">
        <v>360</v>
      </c>
      <c r="I23" s="146" t="s">
        <v>316</v>
      </c>
      <c r="J23" s="145" t="s">
        <v>361</v>
      </c>
    </row>
    <row r="24" s="1" customFormat="1" ht="22.5" customHeight="1" spans="1:10">
      <c r="A24" s="147"/>
      <c r="B24" s="147"/>
      <c r="C24" s="145" t="s">
        <v>318</v>
      </c>
      <c r="D24" s="145" t="s">
        <v>319</v>
      </c>
      <c r="E24" s="145" t="s">
        <v>362</v>
      </c>
      <c r="F24" s="146" t="s">
        <v>330</v>
      </c>
      <c r="G24" s="145" t="s">
        <v>167</v>
      </c>
      <c r="H24" s="146" t="s">
        <v>363</v>
      </c>
      <c r="I24" s="146" t="s">
        <v>316</v>
      </c>
      <c r="J24" s="145" t="s">
        <v>364</v>
      </c>
    </row>
    <row r="25" s="1" customFormat="1" ht="22.5" customHeight="1" spans="1:10">
      <c r="A25" s="147"/>
      <c r="B25" s="147"/>
      <c r="C25" s="145" t="s">
        <v>318</v>
      </c>
      <c r="D25" s="145" t="s">
        <v>319</v>
      </c>
      <c r="E25" s="145" t="s">
        <v>365</v>
      </c>
      <c r="F25" s="146" t="s">
        <v>330</v>
      </c>
      <c r="G25" s="145" t="s">
        <v>168</v>
      </c>
      <c r="H25" s="146" t="s">
        <v>363</v>
      </c>
      <c r="I25" s="146" t="s">
        <v>316</v>
      </c>
      <c r="J25" s="145" t="s">
        <v>366</v>
      </c>
    </row>
    <row r="26" s="1" customFormat="1" ht="22.5" customHeight="1" spans="1:10">
      <c r="A26" s="147"/>
      <c r="B26" s="147"/>
      <c r="C26" s="145" t="s">
        <v>327</v>
      </c>
      <c r="D26" s="145" t="s">
        <v>328</v>
      </c>
      <c r="E26" s="145" t="s">
        <v>367</v>
      </c>
      <c r="F26" s="146" t="s">
        <v>330</v>
      </c>
      <c r="G26" s="145" t="s">
        <v>368</v>
      </c>
      <c r="H26" s="146" t="s">
        <v>332</v>
      </c>
      <c r="I26" s="146" t="s">
        <v>316</v>
      </c>
      <c r="J26" s="145" t="s">
        <v>369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杨仕鹏</cp:lastModifiedBy>
  <dcterms:created xsi:type="dcterms:W3CDTF">2026-01-13T06:51:00Z</dcterms:created>
  <dcterms:modified xsi:type="dcterms:W3CDTF">2026-02-03T08:13:30Z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2052-12.1.0.16417</vt:lpwstr>
  </property>
</Properties>
</file>