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4" activeTab="19"/>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 name="部门单位基本信息表14" sheetId="19" r:id="rId19"/>
    <sheet name="重点领域项目名单15" sheetId="20"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<sst xmlns="http://schemas.openxmlformats.org/spreadsheetml/2006/main" count="1077" uniqueCount="482">
  <si>
    <t>预算01-1表</t>
  </si>
  <si>
    <t>2025年部门财务收支预算总表</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</si>
  <si>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</si>
  <si>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</si>
  <si>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</si>
  <si>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</si>
  <si>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</si>
  <si>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</si>
  <si>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</si>
  <si>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</si>
  <si>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</si>
  <si>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</si>
  <si>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</si>
  <si>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</si>
  <si>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</si>
  <si>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</si>
  <si>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</si>
  <si>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</si>
  <si>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</si>
  <si>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</si>
  <si>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</si>
  <si>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</si>
  <si>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</si>
  <si>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</si>
  <si>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</si>
  <si>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</si>
  <si>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</si>
  <si>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</si>
  <si>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</si>
  <si>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</si>
  <si>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</si>
  <si>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</si>
  <si>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</si>
  <si>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</si>
  <si>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</si>
  <si>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</si>
  <si>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</si>
  <si>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</si>
  <si>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</si>
  <si>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</si>
  <si>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</si>
  <si>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</si>
  <si>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</si>
  <si>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</si>
  <si>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</si>
  <si>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</si>
  <si>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</si>
  <si>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</si>
  <si>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</si>
  <si>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</si>
  <si>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</si>
  <si>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</si>
  <si>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</si>
  <si>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</si>
  <si>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</si>
  <si>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</si>
  <si>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</si>
  <si>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</si>
  <si>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</si>
  <si>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</si>
  <si>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</si>
  <si>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</si>
  <si>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</si>
  <si>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</si>
  <si>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</si>
  <si>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</si>
  <si>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</si>
  <si>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</si>
  <si>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</si>
  <si>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</si>
  <si>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</si>
  <si>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704001</t>
  </si>
  <si>
    <t>迪庆藏族自治州计划生育协会</t>
  </si>
  <si>
    <t>预算01-3表</t>
  </si>
  <si>
    <t>2025年部门支出预算表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</si>
  <si>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</si>
  <si>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</si>
  <si>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</si>
  <si>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</si>
  <si>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</si>
  <si>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</si>
  <si>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</si>
  <si>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</si>
  <si>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</si>
  <si>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</si>
  <si>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</si>
  <si>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201</t>
  </si>
  <si>
    <t>一般公共服务支出</t>
  </si>
  <si>
    <t>20129</t>
  </si>
  <si>
    <t>2012950</t>
  </si>
  <si>
    <t>20199</t>
  </si>
  <si>
    <t>2019999</t>
  </si>
  <si>
    <t>208</t>
  </si>
  <si>
    <t>社会保障和就业支出</t>
  </si>
  <si>
    <t>20805</t>
  </si>
  <si>
    <t>2080505</t>
  </si>
  <si>
    <t>2080506</t>
  </si>
  <si>
    <t>2080599</t>
  </si>
  <si>
    <t>210</t>
  </si>
  <si>
    <t>卫生健康支出</t>
  </si>
  <si>
    <t>21007</t>
  </si>
  <si>
    <t>2100799</t>
  </si>
  <si>
    <t>21011</t>
  </si>
  <si>
    <t>2101101</t>
  </si>
  <si>
    <t>2101102</t>
  </si>
  <si>
    <t>2101103</t>
  </si>
  <si>
    <t>2101199</t>
  </si>
  <si>
    <t>21013</t>
  </si>
  <si>
    <t>2101399</t>
  </si>
  <si>
    <t>221</t>
  </si>
  <si>
    <t>住房保障支出</t>
  </si>
  <si>
    <t>22102</t>
  </si>
  <si>
    <t>2210201</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</si>
  <si>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</si>
  <si>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</si>
  <si>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</si>
  <si>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</si>
  <si>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</si>
  <si>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</si>
  <si>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</si>
  <si>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</si>
  <si>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</si>
  <si>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</si>
  <si>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</si>
  <si>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</si>
  <si>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</si>
  <si>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</si>
  <si>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</si>
  <si>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</si>
  <si>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</si>
  <si>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</si>
  <si>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</si>
  <si>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</si>
  <si>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</si>
  <si>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</si>
  <si>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</si>
  <si>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</si>
  <si>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</si>
  <si>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</si>
  <si>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</si>
  <si>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</si>
  <si>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</si>
  <si>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</si>
  <si>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</si>
  <si>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</si>
  <si>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</si>
  <si>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</si>
  <si>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</si>
  <si>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</si>
  <si>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</si>
  <si>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</si>
  <si>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</si>
  <si>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2025年一般公共预算支出预算表（按功能科目分类）</t>
  </si>
  <si>
    <t>部门预算支出功能分类科目</t>
  </si>
  <si>
    <t>人员经费</t>
  </si>
  <si>
    <t>公用经费</t>
  </si>
  <si>
    <t>1</t>
  </si>
  <si>
    <t>2</t>
  </si>
  <si>
    <t>3</t>
  </si>
  <si>
    <t>5</t>
  </si>
  <si>
    <t>6</t>
  </si>
  <si>
    <t>7</t>
  </si>
  <si>
    <t>群众团体事务</t>
  </si>
  <si>
    <t>事业运行</t>
  </si>
  <si>
    <t>其他一般公共服务支出</t>
  </si>
  <si>
    <t>行政事业单位养老支出</t>
  </si>
  <si>
    <t>机关事业单位基本养老保险缴费支出</t>
  </si>
  <si>
    <t>计划生育事务</t>
  </si>
  <si>
    <t>其他计划生育事务支出</t>
  </si>
  <si>
    <t>行政事业单位医疗</t>
  </si>
  <si>
    <t>事业单位医疗</t>
  </si>
  <si>
    <t>公务员医疗补助</t>
  </si>
  <si>
    <t>其他行政事业单位医疗支出</t>
  </si>
  <si>
    <t>医疗救助</t>
  </si>
  <si>
    <t>其他医疗救助支出</t>
  </si>
  <si>
    <t>住房改革支出</t>
  </si>
  <si>
    <t>住房公积金</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</si>
  <si>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</si>
  <si>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</si>
  <si>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</si>
  <si>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</si>
  <si>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</si>
  <si>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</si>
  <si>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</si>
  <si>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</si>
  <si>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</si>
  <si>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</si>
  <si>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</si>
  <si>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</si>
  <si>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</si>
  <si>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</si>
  <si>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</si>
  <si>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</si>
  <si>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</si>
  <si>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</si>
  <si>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</si>
  <si>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</si>
  <si>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</si>
  <si>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</si>
  <si>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</si>
  <si>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</si>
  <si>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</si>
  <si>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</si>
  <si>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已预拨</t>
  </si>
  <si>
    <t>533400241100002149048</t>
  </si>
  <si>
    <t>事业人员工资支出</t>
  </si>
  <si>
    <t>30101</t>
  </si>
  <si>
    <t>基本工资</t>
  </si>
  <si>
    <t>30102</t>
  </si>
  <si>
    <t>津贴补贴</t>
  </si>
  <si>
    <t>30107</t>
  </si>
  <si>
    <t>绩效工资</t>
  </si>
  <si>
    <t>533400241100002149049</t>
  </si>
  <si>
    <t>事业人员规范后绩效奖</t>
  </si>
  <si>
    <t>533400210000000018206</t>
  </si>
  <si>
    <t>社会保障缴费</t>
  </si>
  <si>
    <t>30108</t>
  </si>
  <si>
    <t>机关事业单位基本养老保险缴费</t>
  </si>
  <si>
    <t>30110</t>
  </si>
  <si>
    <t>职工基本医疗保险缴费</t>
  </si>
  <si>
    <t>30111</t>
  </si>
  <si>
    <t>公务员医疗补助缴费</t>
  </si>
  <si>
    <t>30112</t>
  </si>
  <si>
    <t>其他社会保障缴费</t>
  </si>
  <si>
    <t>533400210000000018207</t>
  </si>
  <si>
    <t>30113</t>
  </si>
  <si>
    <t>533400210000000018213</t>
  </si>
  <si>
    <t>一般公用经费</t>
  </si>
  <si>
    <t>30239</t>
  </si>
  <si>
    <t>其他交通费用</t>
  </si>
  <si>
    <t>533400221100000380144</t>
  </si>
  <si>
    <t>30217</t>
  </si>
  <si>
    <t>30201</t>
  </si>
  <si>
    <t>办公费</t>
  </si>
  <si>
    <t>30206</t>
  </si>
  <si>
    <t>电费</t>
  </si>
  <si>
    <t>533400231100001403284</t>
  </si>
  <si>
    <t>办公取暖费</t>
  </si>
  <si>
    <t>30208</t>
  </si>
  <si>
    <t>取暖费</t>
  </si>
  <si>
    <t>533400210000000018212</t>
  </si>
  <si>
    <t>工会经费</t>
  </si>
  <si>
    <t>30228</t>
  </si>
  <si>
    <t>30229</t>
  </si>
  <si>
    <t>福利费</t>
  </si>
  <si>
    <t>533400241100002145719</t>
  </si>
  <si>
    <t>体检费</t>
  </si>
  <si>
    <t>预算05-1表</t>
  </si>
  <si>
    <t>2025年部门项目支出预算表</t>
  </si>
  <si>
    <t>项目分类</t>
  </si>
  <si>
    <t>项目单位</t>
  </si>
  <si>
    <t>本年拨款</t>
  </si>
  <si>
    <t>其中：本次下达</t>
  </si>
  <si>
    <t>计划生育家庭意外伤害保险专项经费</t>
  </si>
  <si>
    <t>民生类</t>
  </si>
  <si>
    <t>533400210000000017883</t>
  </si>
  <si>
    <t>39999</t>
  </si>
  <si>
    <t>计划生育协会“生育关怀”项目专项资金</t>
  </si>
  <si>
    <t>533400210000000017882</t>
  </si>
  <si>
    <t>30216</t>
  </si>
  <si>
    <t>培训费</t>
  </si>
  <si>
    <t>30227</t>
  </si>
  <si>
    <t>委托业务费</t>
  </si>
  <si>
    <t>30305</t>
  </si>
  <si>
    <t>生活补助</t>
  </si>
  <si>
    <t>30307</t>
  </si>
  <si>
    <t>医疗费补助</t>
  </si>
  <si>
    <t>计划生育协会宣传教育经费</t>
  </si>
  <si>
    <t>533400210000000017708</t>
  </si>
  <si>
    <t>计划生育协会综合管理经费</t>
  </si>
  <si>
    <t>533400210000000017676</t>
  </si>
  <si>
    <t>30211</t>
  </si>
  <si>
    <t>差旅费</t>
  </si>
  <si>
    <t>30226</t>
  </si>
  <si>
    <t>劳务费</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</si>
  <si>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</si>
  <si>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</si>
  <si>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</si>
  <si>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</si>
  <si>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</si>
  <si>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</si>
  <si>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</si>
  <si>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</si>
  <si>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</si>
  <si>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</si>
  <si>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</si>
  <si>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</si>
  <si>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采取群众喜闻乐见的形式，深入细致地做好宣传教育和组织发动群众工作，构建网上宣传平台和计生协会门户网站，运用微博、微信、移动客户端等新媒体资源，打造网上网下相互促进、有机融合的宣传服务新格局，使网络成为引导群众的重要阵地、动员群众的重要载体、了解群众关切的重要渠道。依托遍布城乡的组织网络和活动阵地，借助社会主流媒体和新媒体，利用“5·29”计划生育协会会员活动日等，开展形式多样、生动活泼、特色鲜明的群众性宣传教育活动。坚持正面宣传为主的方针，加强社会舆论引导，弘扬社会主义核心价值观，普及优生优育、生殖健康知识，培育科学、文明、进步的婚育观念，注重家庭、家教、家风，倡导健康生活方式。加强维权载体和能力建设，倾听和反映计生群众呼声，引导他们依法合理表达利益诉求、维护合法权益，促进社会和谐稳定。广泛开展计划生育基层群众自治，组织群众依法修订计划生育村（居）民自治章程、计划生育村规民约，引导群众自我教育、自我管理、自我服务、自我监督，协助推进生育政策的落实。配合做好保障和改善民生工作，精准对接育龄群众和计生家庭需求，主动为群众排忧解难，化解社会矛盾，维护社会和谐稳定。</t>
  </si>
  <si>
    <t>产出指标</t>
  </si>
  <si>
    <t>数量指标</t>
  </si>
  <si>
    <t>宣传活动举办次数</t>
  </si>
  <si>
    <t>&gt;=</t>
  </si>
  <si>
    <t>次</t>
  </si>
  <si>
    <t>定量指标</t>
  </si>
  <si>
    <t>反映组织宣传活动次数的情况。</t>
  </si>
  <si>
    <t>质量指标</t>
  </si>
  <si>
    <t>拨款足额率</t>
  </si>
  <si>
    <t>90</t>
  </si>
  <si>
    <t>%</t>
  </si>
  <si>
    <t>反映拨款是否足额。</t>
  </si>
  <si>
    <t>时效指标</t>
  </si>
  <si>
    <t>宣传覆盖率</t>
  </si>
  <si>
    <t>效益指标</t>
  </si>
  <si>
    <t>社会效益</t>
  </si>
  <si>
    <t>宣传活动政策知晓率</t>
  </si>
  <si>
    <t>&gt;</t>
  </si>
  <si>
    <t>反映宣传活动达到的宣传效果。</t>
  </si>
  <si>
    <t>满意度指标</t>
  </si>
  <si>
    <t>服务对象满意度</t>
  </si>
  <si>
    <t>社会公众满意度</t>
  </si>
  <si>
    <t>反映社会公众对宣传的满意程度。</t>
  </si>
  <si>
    <t>为迪庆州计划生育协会切实担起团结引领、宣传倡导、生育关怀、家庭服务、权益维护、交流合作工作职能，落实好宣传教育、生殖健康咨询服务、优生优育指导、计划生育家庭帮扶、权益维护和流动人口服务等六项重点任务，发挥计生协独特优势，积极承接适合计生协承担的公共服务职能。在服务全州经济发展、促进社会和谐中发挥更大作用。</t>
  </si>
  <si>
    <t>吸纳就业人数</t>
  </si>
  <si>
    <t>1.00</t>
  </si>
  <si>
    <t>人</t>
  </si>
  <si>
    <t>反映州委目督办对2025年度重点工作任务完成情况</t>
  </si>
  <si>
    <t>计划完成率</t>
  </si>
  <si>
    <t>反映2025年度重点工作任务完成情况</t>
  </si>
  <si>
    <t>拨款及时率</t>
  </si>
  <si>
    <t>反映2025年度拨款及时性</t>
  </si>
  <si>
    <t>保障单位全年正常运行</t>
  </si>
  <si>
    <t>=</t>
  </si>
  <si>
    <t>正常运行</t>
  </si>
  <si>
    <t>定性指标</t>
  </si>
  <si>
    <t>反映单位全年运行状况</t>
  </si>
  <si>
    <t>单位职工满意度</t>
  </si>
  <si>
    <t>反映服务对象满意度</t>
  </si>
  <si>
    <t>一、对计划生育家庭、计划生育特殊家庭、“三留守人员”开展生育关怀活动（提供医疗求助、生活照料、精神慰藉、法律援助、购买意外伤害保险）
二、开展青春健康教育和服务工作，针对青少年的特点，积极开展融思想道德教育、生殖健康知识普及、青春期心理咨询等内容为一体的青少年青春健康教育和服务。
三、开展生殖健康咨询服务活动。
四、开展优生优育知识宣教活动。
五、开展早期教育宣传活动。
六、家庭健康促进工作。</t>
  </si>
  <si>
    <t>慰问人数</t>
  </si>
  <si>
    <t>60</t>
  </si>
  <si>
    <t>反映慰问计划生育困难家庭成员人数的情况。</t>
  </si>
  <si>
    <t>宣传活动参与人次</t>
  </si>
  <si>
    <t>100</t>
  </si>
  <si>
    <t>反映宣传活动参与人次情况。</t>
  </si>
  <si>
    <t>计划完成率=在规定时间内宣传任务完成数/宣传任务计划数*100%</t>
  </si>
  <si>
    <t>发放及时率</t>
  </si>
  <si>
    <t>发放完成率=在规定时间内宣传任务完成数/宣传任务计划数*100%</t>
  </si>
  <si>
    <t>政策知晓率</t>
  </si>
  <si>
    <t>反映宣传活动政策知晓率。</t>
  </si>
  <si>
    <t>预算06表</t>
  </si>
  <si>
    <t>2025年部门政府性基金预算支出预算表</t>
  </si>
  <si>
    <t>政府性基金预算支出预算表</t>
  </si>
  <si>
    <t>单位名称：全部</t>
  </si>
  <si>
    <t>本年政府性基金预算支出</t>
  </si>
  <si>
    <t>我单位无政府性基金预算支出。</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</si>
  <si>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</si>
  <si>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</si>
  <si>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</si>
  <si>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</si>
  <si>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</si>
  <si>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</si>
  <si>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</si>
  <si>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</si>
  <si>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</si>
  <si>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</si>
  <si>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</si>
  <si>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我单位无政府采购预算。</t>
  </si>
  <si>
    <t>预算08表</t>
  </si>
  <si>
    <t>2025年部门政府购买服务预算表</t>
  </si>
  <si>
    <t>政府购买服务项目</t>
  </si>
  <si>
    <t>政府购买服务目录</t>
  </si>
  <si>
    <t>我单位无政府购买服务预算。</t>
  </si>
  <si>
    <t>预算09-1表</t>
  </si>
  <si>
    <t>2025年对下转移支付预算表</t>
  </si>
  <si>
    <t>单位名称（项目）</t>
  </si>
  <si>
    <t>地区</t>
  </si>
  <si>
    <t>政府性基金</t>
  </si>
  <si>
    <t>开发区</t>
  </si>
  <si>
    <t>香格里拉市</t>
  </si>
  <si>
    <t>德钦县</t>
  </si>
  <si>
    <t>维西县</t>
  </si>
  <si>
    <t>预算09-2表</t>
  </si>
  <si>
    <t>2025年对下转移支付绩效目标表</t>
  </si>
  <si>
    <t>开展计划生育家庭意外伤害保险工作，是开展生育关怀行动的重要内容，充分体现了党和国家对在社会发展中作了利益牺牲的计划生育家庭的关心支持，预计为20000名农村计划生育家庭意外伤害保险配套金额为10万元。</t>
  </si>
  <si>
    <t/>
  </si>
  <si>
    <t>获补对象数</t>
  </si>
  <si>
    <t>20000</t>
  </si>
  <si>
    <t>人(人次、家)</t>
  </si>
  <si>
    <t>反映获补助人员的数量情况，也适用补贴、资助等形式的补助。</t>
  </si>
  <si>
    <t>获补覆盖率</t>
  </si>
  <si>
    <t>获补覆盖率=实际获得补助人数申请符合标准人数*100%</t>
  </si>
  <si>
    <t>反映发放单位及时发放补助资金的情况。
发放及时率=在时限内发放资金/应发放资金*100%</t>
  </si>
  <si>
    <t>经济效益</t>
  </si>
  <si>
    <t>带动人均增收</t>
  </si>
  <si>
    <t>50</t>
  </si>
  <si>
    <t>元</t>
  </si>
  <si>
    <t>反映补助带动人均增收的情况。</t>
  </si>
  <si>
    <t>受益对象满意度</t>
  </si>
  <si>
    <t>反映获补助受益对象的满意程度。</t>
  </si>
  <si>
    <t>预算10表</t>
  </si>
  <si>
    <t>2025年新增资产配置表</t>
  </si>
  <si>
    <t>资产类别</t>
  </si>
  <si>
    <t>资产分类代码.名称</t>
  </si>
  <si>
    <t>资产名称</t>
  </si>
  <si>
    <t>计量单位</t>
  </si>
  <si>
    <t>财政部门批复数（元）</t>
  </si>
  <si>
    <t>单价</t>
  </si>
  <si>
    <t>金额</t>
  </si>
  <si>
    <t>我单位无新增资产。</t>
  </si>
  <si>
    <t>预算11表</t>
  </si>
  <si>
    <t>2025年上级补助项目支出预算表</t>
  </si>
  <si>
    <t>上级补助</t>
  </si>
  <si>
    <t>我单位无上级补助项目预算。</t>
  </si>
  <si>
    <t>预算12表</t>
  </si>
  <si>
    <t>2025年部门项目支出中期规划预算表</t>
  </si>
  <si>
    <t>项目级次</t>
  </si>
  <si>
    <t>2025年</t>
  </si>
  <si>
    <t>2026年</t>
  </si>
  <si>
    <t>2027年</t>
  </si>
  <si>
    <t>312 民生类</t>
  </si>
  <si>
    <t>本级</t>
  </si>
  <si>
    <t>322 民生类</t>
  </si>
  <si>
    <t>对下</t>
  </si>
  <si>
    <t>预算13表</t>
  </si>
  <si>
    <t>部门整体支出绩效目标表</t>
  </si>
  <si>
    <t>部门名称</t>
  </si>
  <si>
    <t>内容</t>
  </si>
  <si>
    <t>说明</t>
  </si>
  <si>
    <t>部门总体目标</t>
  </si>
  <si>
    <t>部门职责</t>
  </si>
  <si>
    <t>一、协助政府有关部门贯彻《中华人民共和国人口与计划生育法》和其他法律法规，贯彻《云南省人口与计划生育条例》等地方性法规和规章，推动人口和计划生育工作。
二、组织会员开展计划生育的相关工作，指导基层计划生育协会依据有关法律法规广泛开展具有自身特点的服务活动。
三、以群众喜闻乐见的形式广泛开展宣传教育，大力弘扬社会主义核心价值观，宣传相关法律法规、政策和优生优育、性与生殖健康、家庭保健等知识，教育引导群众负责任、有计划地生育，倡导科学、文明、进步的婚育观念和健康的生活方式。
四、组织开展生殖健康咨询、优生优育指导、计划生育保险、计划生育家庭帮扶和流动人口服务等，提高群众健康素养和家庭发展能力。做好计划生育困难家庭和特殊家庭的生活、生产、生育扶助和精神慰藉等服务，抓好以青春期性健康教育、更年期老年期教育、“关爱女孩”、关怀基层计划生育工作者等为主要内容的生育关怀行动，做强生育关怀行动品牌。以购买服务等多种方式加强与其他组织的合作，更好地服务广大育龄群众和计划生育家庭。
五、通过推广计划生育家庭系列保险、开展救助计划生育家庭贫困母亲为主的幸福工程等工作，促进计划生育家庭的良性发展。切实维护育龄群众和计划生育家庭合法权益，倾听群众意见，反映群众拆求，促进社会公平正义。推动计划生育基层群众自治，动员、引导会员和群众实行自我管理、自我教育、自我服务、自我监督。
六、开展计划生育协会工作的经验交流和理论研究，建设新型生育文化。加强与国际、国内相关组织的联系，在交流研讨的基础上，开展务实合作。
七、加强计划生育协会组织自身建设、队伍建设和阵地建设，不断提高服务能力和水平，为计划生育协会事业发展提供保障。
八、有序承接政府转移职能，完成云南省计生协会及我州党委和政府交办或委托的其他事项。</t>
  </si>
  <si>
    <t>根据三定方案归纳</t>
  </si>
  <si>
    <t>总体绩效目标
（2025-2027年期间）</t>
  </si>
  <si>
    <t>深入贯彻落实习近平总书记对计划生育协会工作作出重要指示，认真履行肩负的职责，切实做好宣传教育、生殖健康咨询服务、优生优育指导、计划生育家庭帮扶、权益维护和流动人口服务等各项工作。始终坚持正确政治方向，加强政治引领和思想引导,把坚持党的领导和团结服务广大育龄群众、依法依章程开展工作有机统一起来；始终保持计生协组织和工作的正确方向，引导广大育龄群众和计生家庭听党话、感党恩、跟党走，把广大育龄群众和计生家庭最广泛最紧密地团结在党的周围；牢固树立以人民为中心的发展思想，树立宗旨意识，毫不动摇地坚持把满足群众美好生活的需要作为计生协工作的出发点和落脚点，精准对接育龄群众和计生家庭的需求，抓住群众最关心最直接最现实的利益问题，想群众之所想，急群众之所急，解群众之所难，做到群众有呼声、协会有行动，群众有需求、协会有服务，切实增强群众的获得感幸福感安全感。积极参与爱国卫生运动，把健康教育和疾病预防放到更重要位置，不断提升群众的健康素养，解决群众健康服务“最后一公里”。</t>
  </si>
  <si>
    <t>根据部门职责，中长期规划，各级党委，各级政府要求归纳</t>
  </si>
  <si>
    <t>部门年度目标</t>
  </si>
  <si>
    <t>预算年度（2025年）
绩效目标</t>
  </si>
  <si>
    <t>开展计划生育意外伤害保险工作，是开展生育关怀行动的重要内容，充分体现了党和国家对在社会经济发展中作出利益牺牲的计划生育家庭的关心支持。构筑抵御意外伤害风险屏障，帮助计划生育家庭解决最担心、最直接、最现实的利益问题，对增强党的政策感召力，密切党群、干群关系都具有十分重要的现实意义。“生育关怀行动”是一项以科学发展观为指导，造福于计划生育家庭和育龄群众的社会公益性活动，旨在通开展活动，帮助育龄群众解决在实行计划生育过程中遇到的实际困难和问题，维护他们的合法权益，引导人们自觉实行计划生育，促进社会文明进步，为全面建设社会主义新农村、构建和谐社会作出积极的努力。采取群众喜闻乐见的形式，深入细致地做好宣传教育和组织发动群众工作，构建网上宣传平台和计生协会门户网站，运用微博、微信、移动客户端等新媒体资源，打造网上网下相互促进、有机融合的宣传服务新格局，使网络成为引导群众的重要阵地、动员群众的重要载体、了解群众关切的重要渠道。根据《中国计划生育协会章程》、国家、省、州计划生育协会改革方案及《中共州委办公室印发迪庆藏族自治州计划生育协会主要职责、内设机构和人员编制的规定的通知》（迪办通【2016】37号）文件的精神,计生协必须紧紧围绕改革发展稳定大局，发挥带头、宣传、服务、监督、交流五大职能优势。</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</si>
  <si>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</si>
  <si>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</si>
  <si>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</si>
  <si>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</si>
  <si>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</si>
  <si>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</si>
  <si>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</si>
  <si>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</si>
  <si>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</si>
  <si>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宣传教育、生殖健康咨询服务、优生优育指导、计划生育家庭帮扶、权益维护和家庭健康促进等六项重点任务</t>
  </si>
  <si>
    <t>1.协助政府有关部门贯彻《中华人民共和国人口与计划生育法》和其他法律法规，贯彻《云南省人口与计划生育条例》等地方性法规和规章，推动人口和计划生育工作。2.组织会员开展相关工作，指导基层计生协会依据有关法律法规广泛开展具有自身特点的服务活动。3.广泛开展宣传教育，大力弘扬社会主义核心价值观，宣传相关法律法规、政策和优生优育、性与生殖健康、家庭保健等知识，教育引导群众负责任、有计划地生育，倡导科学文明进步的婚育观念和健康的生活方式。4.组织开展生殖健康咨询、优生优育指导、计划生育保险、计划生育家庭帮扶和流动人口服务等，提高群众健康素养和家庭发展能力。</t>
  </si>
  <si>
    <t>三、部门整体支出绩效指标</t>
  </si>
  <si>
    <t>绩效指标</t>
  </si>
  <si>
    <t>评（扣）分标准</t>
  </si>
  <si>
    <t>绩效指标设定依据及指标值数据来源</t>
  </si>
  <si>
    <t xml:space="preserve">二级指标 </t>
  </si>
  <si>
    <t>完成5次及以上满分，少1次扣1分</t>
  </si>
  <si>
    <t>反映组织宣传活动次数情况。</t>
  </si>
  <si>
    <t>参照历年实际情况结合2025年预计情况确定。</t>
  </si>
  <si>
    <t>实际完成值*指标值</t>
  </si>
  <si>
    <t>培训人员合格率</t>
  </si>
  <si>
    <t>反映培训人员合格率。</t>
  </si>
  <si>
    <t>参照历年实际情况结合2025年预计情况确定</t>
  </si>
  <si>
    <t>反映全年工作计划完成情况.</t>
  </si>
  <si>
    <t>社会群众满意度</t>
  </si>
  <si>
    <t>80</t>
  </si>
  <si>
    <t>反映服务对象满意率。</t>
  </si>
  <si>
    <t>问卷调查</t>
  </si>
  <si>
    <t>预算14表</t>
  </si>
  <si>
    <t>部门单位基本信息表</t>
  </si>
  <si>
    <t>单位：人、辆</t>
  </si>
  <si>
    <t>单位性质</t>
  </si>
  <si>
    <t>财政供给政策</t>
  </si>
  <si>
    <t>定编人员数</t>
  </si>
  <si>
    <t>在职实有人数</t>
  </si>
  <si>
    <t>人员编制数</t>
  </si>
  <si>
    <t>离退休人数</t>
  </si>
  <si>
    <t>其他人员</t>
  </si>
  <si>
    <t>车辆</t>
  </si>
  <si>
    <t>财政全供养</t>
  </si>
  <si>
    <t>财政部分供养实有人数</t>
  </si>
  <si>
    <t>离休</t>
  </si>
  <si>
    <t>退休</t>
  </si>
  <si>
    <t>编制数</t>
  </si>
  <si>
    <t>实有数</t>
  </si>
  <si>
    <t>行政</t>
  </si>
  <si>
    <t>事业</t>
  </si>
  <si>
    <t>事业编制数[工勤]</t>
  </si>
  <si>
    <t>提前退休</t>
  </si>
  <si>
    <t>**</t>
  </si>
  <si>
    <t>群众团体</t>
  </si>
  <si>
    <t>一级预算单位</t>
  </si>
  <si>
    <t>州级部门预算重点领域项目名单</t>
  </si>
  <si>
    <t>序号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</si>
</sst>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9">
    <font>
      <sz val="11"/>
      <color theme="1"/>
      <name val="宋体"/>
      <charset val="134"/>
      <scheme val="minor"/>
    </font>
    <font>
      <b/>
      <sz val="24"/>
      <color theme="1"/>
      <name val="宋体"/>
      <charset val="134"/>
    </font>
    <font>
      <sz val="9"/>
      <color theme="1"/>
      <name val="宋体"/>
      <charset val="134"/>
    </font>
    <font>
      <b/>
      <sz val="11"/>
      <color theme="1"/>
      <name val="宋体"/>
      <charset val="134"/>
    </font>
    <font>
      <sz val="24"/>
      <color theme="1"/>
      <name val="宋体"/>
      <charset val="134"/>
    </font>
    <font>
      <sz val="9"/>
      <color rgb="FF000000"/>
      <name val="宋体"/>
      <charset val="134"/>
    </font>
    <font>
      <b/>
      <sz val="24"/>
      <color rgb="FF000000"/>
      <name val="宋体"/>
      <charset val="134"/>
    </font>
    <font>
      <sz val="24"/>
      <color rgb="FF000000"/>
      <name val="宋体"/>
      <charset val="134"/>
    </font>
    <font>
      <b/>
      <sz val="9"/>
      <color rgb="FF000000"/>
      <name val="宋体"/>
      <charset val="134"/>
    </font>
    <font>
      <sz val="10"/>
      <color rgb="FF000000"/>
      <name val="宋体"/>
      <charset val="134"/>
    </font>
    <font>
      <sz val="22"/>
      <color rgb="FF000000"/>
      <name val="方正小标宋简体"/>
      <charset val="134"/>
    </font>
    <font>
      <b/>
      <sz val="23"/>
      <color rgb="FF000000"/>
      <name val="宋体"/>
      <charset val="134"/>
    </font>
    <font>
      <sz val="11"/>
      <color rgb="FF000000"/>
      <name val="宋体"/>
      <charset val="134"/>
    </font>
    <font>
      <sz val="10"/>
      <color theme="1"/>
      <name val="宋体"/>
      <charset val="134"/>
    </font>
    <font>
      <b/>
      <sz val="23"/>
      <color theme="1"/>
      <name val="宋体"/>
      <charset val="134"/>
    </font>
    <font>
      <sz val="11"/>
      <color theme="1"/>
      <name val="宋体"/>
      <charset val="134"/>
    </font>
    <font>
      <sz val="10"/>
      <color rgb="FFFFFFFF"/>
      <name val="宋体"/>
      <charset val="134"/>
    </font>
    <font>
      <b/>
      <sz val="21"/>
      <color rgb="FF000000"/>
      <name val="宋体"/>
      <charset val="134"/>
    </font>
    <font>
      <sz val="22"/>
      <color theme="1"/>
      <name val="方正小标宋简体"/>
      <charset val="134"/>
    </font>
    <font>
      <sz val="18"/>
      <color theme="1"/>
      <name val="Microsoft Sans Serif"/>
      <charset val="134"/>
    </font>
    <font>
      <sz val="12"/>
      <color theme="1"/>
      <name val="宋体"/>
      <charset val="134"/>
    </font>
    <font>
      <sz val="20"/>
      <color rgb="FF000000"/>
      <name val="宋体"/>
      <charset val="134"/>
    </font>
    <font>
      <b/>
      <sz val="10"/>
      <color rgb="FF000000"/>
      <name val="宋体"/>
      <charset val="134"/>
    </font>
    <font>
      <sz val="10"/>
      <color theme="1"/>
      <name val="Arial"/>
      <charset val="134"/>
    </font>
    <font>
      <sz val="28"/>
      <color rgb="FF000000"/>
      <name val="宋体"/>
      <charset val="134"/>
    </font>
    <font>
      <sz val="10"/>
      <color theme="1"/>
      <name val="Microsoft YaHei UI"/>
      <charset val="134"/>
    </font>
    <font>
      <sz val="30"/>
      <color rgb="FF000000"/>
      <name val="宋体"/>
      <charset val="134"/>
    </font>
    <font>
      <sz val="19"/>
      <color rgb="FF000000"/>
      <name val="宋体"/>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protection locked="0"/>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4" borderId="15"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6" applyNumberFormat="0" applyFill="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6" fillId="0" borderId="0" applyNumberFormat="0" applyFill="0" applyBorder="0" applyAlignment="0" applyProtection="0">
      <alignment vertical="center"/>
    </xf>
    <xf numFmtId="0" fontId="37" fillId="5" borderId="18" applyNumberFormat="0" applyAlignment="0" applyProtection="0">
      <alignment vertical="center"/>
    </xf>
    <xf numFmtId="0" fontId="38" fillId="6" borderId="19" applyNumberFormat="0" applyAlignment="0" applyProtection="0">
      <alignment vertical="center"/>
    </xf>
    <xf numFmtId="0" fontId="39" fillId="6" borderId="18" applyNumberFormat="0" applyAlignment="0" applyProtection="0">
      <alignment vertical="center"/>
    </xf>
    <xf numFmtId="0" fontId="40" fillId="7" borderId="20" applyNumberFormat="0" applyAlignment="0" applyProtection="0">
      <alignment vertical="center"/>
    </xf>
    <xf numFmtId="0" fontId="41" fillId="0" borderId="21" applyNumberFormat="0" applyFill="0" applyAlignment="0" applyProtection="0">
      <alignment vertical="center"/>
    </xf>
    <xf numFmtId="0" fontId="42" fillId="0" borderId="22" applyNumberFormat="0" applyFill="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6" fillId="34" borderId="0" applyNumberFormat="0" applyBorder="0" applyAlignment="0" applyProtection="0">
      <alignment vertical="center"/>
    </xf>
    <xf numFmtId="176" fontId="48" fillId="0" borderId="1">
      <alignment horizontal="right" vertical="center"/>
    </xf>
    <xf numFmtId="49" fontId="48" fillId="0" borderId="1">
      <alignment horizontal="left" vertical="center" wrapText="1"/>
    </xf>
    <xf numFmtId="176" fontId="48" fillId="0" borderId="1">
      <alignment horizontal="right" vertical="center"/>
    </xf>
    <xf numFmtId="177" fontId="48" fillId="0" borderId="1">
      <alignment horizontal="right" vertical="center"/>
    </xf>
    <xf numFmtId="178" fontId="48" fillId="0" borderId="1">
      <alignment horizontal="right" vertical="center"/>
    </xf>
    <xf numFmtId="179" fontId="48" fillId="0" borderId="1">
      <alignment horizontal="right" vertical="center"/>
    </xf>
    <xf numFmtId="10" fontId="48" fillId="0" borderId="1">
      <alignment horizontal="right" vertical="center"/>
    </xf>
    <xf numFmtId="180" fontId="48" fillId="0" borderId="1">
      <alignment horizontal="right" vertical="center"/>
    </xf>
  </cellStyleXfs>
  <cellXfs count="322">
    <xf numFmtId="0" fontId="0" fillId="0" borderId="0" xfId="0" applyBorder="1" applyAlignment="1" applyProtection="1">
      <alignment vertical="center"/>
    </xf>
    <xf numFmtId="0" fontId="1" fillId="0" borderId="0" xfId="0" applyFont="1" applyAlignment="1">
      <alignment horizontal="center" vertical="center"/>
      <protection locked="0"/>
    </xf>
    <xf numFmtId="0" fontId="2" fillId="0" borderId="0" xfId="0" applyFont="1" applyAlignment="1">
      <alignment horizontal="center" vertical="center"/>
      <protection locked="0"/>
    </xf>
    <xf numFmtId="0" fontId="2" fillId="2" borderId="1" xfId="0" applyFont="1" applyFill="1" applyBorder="1" applyAlignment="1">
      <alignment horizontal="center" vertical="center"/>
      <protection locked="0"/>
    </xf>
    <xf numFmtId="0" fontId="2" fillId="2" borderId="2" xfId="0" applyFont="1" applyFill="1" applyBorder="1" applyAlignment="1">
      <alignment horizontal="center" vertical="center"/>
      <protection locked="0"/>
    </xf>
    <xf numFmtId="0" fontId="2" fillId="0" borderId="3" xfId="0" applyFont="1" applyBorder="1" applyAlignment="1">
      <alignment horizontal="center" vertical="center"/>
      <protection locked="0"/>
    </xf>
    <xf numFmtId="0" fontId="2" fillId="0" borderId="4" xfId="0" applyFont="1" applyBorder="1" applyAlignment="1">
      <alignment horizontal="left" vertical="center"/>
      <protection locked="0"/>
    </xf>
    <xf numFmtId="0" fontId="3" fillId="0" borderId="0" xfId="0" applyFont="1" applyAlignment="1" applyProtection="1">
      <alignment horizontal="center" vertical="center"/>
    </xf>
    <xf numFmtId="0" fontId="4" fillId="0" borderId="0" xfId="0" applyFont="1" applyAlignment="1" applyProtection="1">
      <alignment horizontal="center" vertical="center"/>
    </xf>
    <xf numFmtId="0" fontId="2" fillId="3" borderId="5"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5" fillId="3" borderId="8"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xf>
    <xf numFmtId="0" fontId="2" fillId="3" borderId="3" xfId="0" applyFont="1" applyFill="1" applyBorder="1" applyAlignment="1">
      <alignment horizontal="center" vertical="center" wrapText="1"/>
      <protection locked="0"/>
    </xf>
    <xf numFmtId="0" fontId="2" fillId="0" borderId="10"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3" fontId="2" fillId="0" borderId="3" xfId="0" applyNumberFormat="1" applyFont="1" applyBorder="1" applyAlignment="1">
      <alignment horizontal="center" vertical="center"/>
      <protection locked="0"/>
    </xf>
    <xf numFmtId="0" fontId="2" fillId="0" borderId="3" xfId="0" applyFont="1" applyBorder="1" applyAlignment="1" applyProtection="1">
      <alignment horizontal="left" vertical="center" wrapText="1"/>
    </xf>
    <xf numFmtId="0" fontId="2" fillId="0" borderId="3" xfId="0" applyFont="1" applyBorder="1" applyAlignment="1" applyProtection="1">
      <alignment horizontal="center" vertical="center" wrapText="1"/>
    </xf>
    <xf numFmtId="3" fontId="2" fillId="0" borderId="3" xfId="0" applyNumberFormat="1" applyFont="1" applyBorder="1" applyAlignment="1" applyProtection="1">
      <alignment horizontal="center" vertical="center"/>
    </xf>
    <xf numFmtId="0" fontId="2" fillId="0" borderId="0" xfId="0" applyFont="1" applyAlignment="1" applyProtection="1">
      <alignment horizontal="right" vertical="center" wrapText="1"/>
    </xf>
    <xf numFmtId="0" fontId="2" fillId="0" borderId="0" xfId="0" applyFont="1" applyAlignment="1" applyProtection="1">
      <alignment horizontal="center" vertical="center"/>
    </xf>
    <xf numFmtId="0" fontId="2" fillId="3" borderId="1" xfId="0" applyFont="1" applyFill="1" applyBorder="1" applyAlignment="1" applyProtection="1">
      <alignment horizontal="center" vertical="center"/>
    </xf>
    <xf numFmtId="3" fontId="2" fillId="0" borderId="1" xfId="0" applyNumberFormat="1" applyFont="1" applyBorder="1" applyAlignment="1">
      <alignment horizontal="center" vertical="center"/>
      <protection locked="0"/>
    </xf>
    <xf numFmtId="3" fontId="2" fillId="0" borderId="1" xfId="0" applyNumberFormat="1" applyFont="1" applyBorder="1" applyAlignment="1" applyProtection="1">
      <alignment horizontal="center" vertical="center"/>
    </xf>
    <xf numFmtId="0" fontId="5" fillId="2" borderId="10" xfId="0" applyFont="1" applyFill="1" applyBorder="1" applyAlignment="1" applyProtection="1">
      <alignment horizontal="right" vertical="center"/>
    </xf>
    <xf numFmtId="0" fontId="6" fillId="2" borderId="10"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6" xfId="0" applyFont="1" applyFill="1" applyBorder="1" applyAlignment="1" applyProtection="1">
      <alignment horizontal="left" vertical="center"/>
    </xf>
    <xf numFmtId="0" fontId="8" fillId="2" borderId="7" xfId="0" applyFont="1" applyFill="1" applyBorder="1" applyAlignment="1" applyProtection="1">
      <alignment horizontal="left"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5" xfId="0" applyFont="1" applyBorder="1" applyAlignment="1" applyProtection="1">
      <alignment horizontal="center" vertical="center"/>
    </xf>
    <xf numFmtId="49" fontId="5" fillId="0" borderId="1" xfId="0" applyNumberFormat="1" applyFont="1" applyBorder="1" applyAlignment="1" applyProtection="1">
      <alignment horizontal="center" vertical="center" wrapText="1"/>
    </xf>
    <xf numFmtId="49" fontId="5" fillId="0" borderId="6" xfId="0" applyNumberFormat="1" applyFont="1" applyBorder="1" applyAlignment="1" applyProtection="1">
      <alignment horizontal="left" vertical="center" wrapText="1"/>
    </xf>
    <xf numFmtId="49" fontId="5" fillId="0" borderId="7" xfId="0" applyNumberFormat="1" applyFont="1" applyBorder="1" applyAlignment="1" applyProtection="1">
      <alignment horizontal="left" vertical="center" wrapText="1"/>
    </xf>
    <xf numFmtId="0" fontId="5" fillId="0" borderId="3" xfId="0" applyFont="1" applyBorder="1" applyAlignment="1" applyProtection="1">
      <alignment horizontal="center" vertical="center"/>
    </xf>
    <xf numFmtId="0" fontId="5" fillId="0" borderId="1" xfId="0" applyFont="1" applyBorder="1" applyAlignment="1" applyProtection="1">
      <alignment horizontal="center" vertical="center" wrapText="1"/>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8" fillId="0" borderId="6" xfId="0" applyFont="1" applyBorder="1" applyAlignment="1" applyProtection="1">
      <alignment horizontal="left" vertical="center"/>
    </xf>
    <xf numFmtId="49" fontId="5" fillId="0" borderId="11" xfId="0" applyNumberFormat="1" applyFont="1" applyBorder="1" applyAlignment="1" applyProtection="1">
      <alignment horizontal="center" vertical="center" wrapText="1"/>
    </xf>
    <xf numFmtId="49" fontId="5" fillId="0" borderId="12" xfId="0" applyNumberFormat="1" applyFont="1" applyBorder="1" applyAlignment="1" applyProtection="1">
      <alignment horizontal="center" vertical="center" wrapText="1"/>
    </xf>
    <xf numFmtId="0" fontId="5" fillId="0" borderId="11"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12" xfId="0" applyFont="1" applyBorder="1" applyAlignment="1" applyProtection="1">
      <alignment horizontal="center" vertical="center"/>
    </xf>
    <xf numFmtId="49" fontId="5" fillId="0" borderId="9" xfId="0" applyNumberFormat="1" applyFont="1" applyBorder="1" applyAlignment="1" applyProtection="1">
      <alignment horizontal="center" vertical="center" wrapText="1"/>
    </xf>
    <xf numFmtId="49" fontId="5" fillId="0" borderId="4" xfId="0" applyNumberFormat="1" applyFont="1" applyBorder="1" applyAlignment="1" applyProtection="1">
      <alignment horizontal="center" vertical="center" wrapText="1"/>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4" xfId="0" applyFont="1" applyBorder="1" applyAlignment="1" applyProtection="1">
      <alignment horizontal="center" vertical="center"/>
    </xf>
    <xf numFmtId="49" fontId="5" fillId="0" borderId="2" xfId="0" applyNumberFormat="1" applyFont="1" applyBorder="1" applyAlignment="1" applyProtection="1">
      <alignment horizontal="left" vertical="center" wrapText="1"/>
    </xf>
    <xf numFmtId="4" fontId="5" fillId="0" borderId="1" xfId="0" applyNumberFormat="1" applyFont="1" applyBorder="1" applyAlignment="1" applyProtection="1">
      <alignment horizontal="right" vertical="center"/>
    </xf>
    <xf numFmtId="49" fontId="2" fillId="0" borderId="1" xfId="50" applyFont="1">
      <alignment horizontal="left" vertical="center" wrapText="1"/>
    </xf>
    <xf numFmtId="0" fontId="8" fillId="0" borderId="11" xfId="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6"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2" xfId="0" applyFont="1" applyBorder="1" applyAlignment="1" applyProtection="1">
      <alignment horizontal="center" vertical="center"/>
    </xf>
    <xf numFmtId="49" fontId="5" fillId="0" borderId="5" xfId="0" applyNumberFormat="1" applyFont="1" applyBorder="1" applyAlignment="1" applyProtection="1">
      <alignment horizontal="center" vertical="center" wrapText="1"/>
    </xf>
    <xf numFmtId="49" fontId="5" fillId="0" borderId="1" xfId="0" applyNumberFormat="1" applyFont="1" applyBorder="1" applyAlignment="1">
      <alignment horizontal="center" vertical="center"/>
      <protection locked="0"/>
    </xf>
    <xf numFmtId="49" fontId="5" fillId="0" borderId="1" xfId="0" applyNumberFormat="1" applyFont="1" applyBorder="1" applyAlignment="1">
      <alignment horizontal="center" vertical="center" wrapText="1"/>
      <protection locked="0"/>
    </xf>
    <xf numFmtId="0" fontId="5" fillId="0" borderId="1" xfId="0" applyFont="1" applyBorder="1" applyAlignment="1">
      <alignment horizontal="center" vertical="center" wrapText="1"/>
      <protection locked="0"/>
    </xf>
    <xf numFmtId="0" fontId="5" fillId="0" borderId="1" xfId="0" applyFont="1" applyBorder="1" applyAlignment="1">
      <alignment horizontal="left" vertical="center" wrapText="1"/>
      <protection locked="0"/>
    </xf>
    <xf numFmtId="0" fontId="5" fillId="0" borderId="3" xfId="0" applyFont="1" applyBorder="1" applyAlignment="1" applyProtection="1">
      <alignment horizontal="center" vertical="center" wrapText="1"/>
    </xf>
    <xf numFmtId="0" fontId="6" fillId="2" borderId="4" xfId="0" applyFont="1" applyFill="1" applyBorder="1" applyAlignment="1" applyProtection="1">
      <alignment horizontal="center" vertical="center"/>
    </xf>
    <xf numFmtId="0" fontId="8" fillId="2" borderId="2" xfId="0" applyFont="1" applyFill="1" applyBorder="1" applyAlignment="1" applyProtection="1">
      <alignment horizontal="left" vertical="center"/>
    </xf>
    <xf numFmtId="0" fontId="5" fillId="0" borderId="2" xfId="0" applyFont="1" applyBorder="1" applyAlignment="1" applyProtection="1">
      <alignment horizontal="center" vertical="center"/>
    </xf>
    <xf numFmtId="49" fontId="5" fillId="0" borderId="1" xfId="0" applyNumberFormat="1" applyFont="1" applyBorder="1" applyAlignment="1" applyProtection="1">
      <alignment vertical="center" wrapText="1"/>
    </xf>
    <xf numFmtId="0" fontId="5" fillId="0" borderId="2" xfId="0" applyFont="1" applyBorder="1" applyAlignment="1" applyProtection="1">
      <alignment horizontal="left" vertical="center" wrapText="1"/>
    </xf>
    <xf numFmtId="0" fontId="5" fillId="0" borderId="1" xfId="0" applyFont="1" applyBorder="1" applyAlignment="1" applyProtection="1">
      <alignment vertical="center" wrapText="1"/>
    </xf>
    <xf numFmtId="0" fontId="8" fillId="0" borderId="12" xfId="0" applyFont="1" applyBorder="1" applyAlignment="1" applyProtection="1">
      <alignment horizontal="left" vertical="center"/>
    </xf>
    <xf numFmtId="49" fontId="5" fillId="0" borderId="5" xfId="0" applyNumberFormat="1" applyFont="1" applyBorder="1" applyAlignment="1" applyProtection="1">
      <alignment horizontal="center" vertical="center"/>
    </xf>
    <xf numFmtId="0" fontId="5" fillId="0" borderId="3" xfId="0" applyFont="1" applyBorder="1" applyAlignment="1" applyProtection="1">
      <alignment horizontal="left" vertical="center" wrapText="1"/>
    </xf>
    <xf numFmtId="49" fontId="9" fillId="0" borderId="0" xfId="0" applyNumberFormat="1" applyFont="1" applyAlignment="1" applyProtection="1"/>
    <xf numFmtId="0" fontId="9" fillId="0" borderId="0" xfId="0" applyFont="1" applyAlignment="1" applyProtection="1"/>
    <xf numFmtId="0" fontId="9" fillId="0" borderId="0" xfId="0" applyFont="1" applyAlignment="1">
      <alignment horizontal="right" vertical="center"/>
      <protection locked="0"/>
    </xf>
    <xf numFmtId="0" fontId="10" fillId="0" borderId="0" xfId="0" applyFont="1" applyAlignment="1" applyProtection="1">
      <alignment horizontal="center" vertical="center"/>
    </xf>
    <xf numFmtId="0" fontId="11" fillId="0" borderId="0" xfId="0" applyFont="1" applyAlignment="1" applyProtection="1">
      <alignment horizontal="center" vertical="center"/>
    </xf>
    <xf numFmtId="0" fontId="5" fillId="0" borderId="0" xfId="0" applyFont="1" applyAlignment="1">
      <alignment horizontal="left" vertical="center"/>
      <protection locked="0"/>
    </xf>
    <xf numFmtId="0" fontId="12" fillId="0" borderId="0" xfId="0" applyFont="1" applyAlignment="1" applyProtection="1">
      <alignment horizontal="left" vertical="center"/>
    </xf>
    <xf numFmtId="0" fontId="12" fillId="0" borderId="0" xfId="0" applyFont="1" applyAlignment="1" applyProtection="1"/>
    <xf numFmtId="0" fontId="9" fillId="0" borderId="0" xfId="0" applyFont="1" applyAlignment="1">
      <alignment horizontal="right"/>
      <protection locked="0"/>
    </xf>
    <xf numFmtId="0" fontId="12" fillId="0" borderId="5" xfId="0" applyFont="1" applyBorder="1" applyAlignment="1">
      <alignment horizontal="center" vertical="center" wrapText="1"/>
      <protection locked="0"/>
    </xf>
    <xf numFmtId="0" fontId="12" fillId="0" borderId="5" xfId="0" applyFont="1" applyBorder="1" applyAlignment="1" applyProtection="1">
      <alignment horizontal="center" vertical="center" wrapText="1"/>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2" xfId="0" applyFont="1" applyBorder="1" applyAlignment="1" applyProtection="1">
      <alignment horizontal="center" vertical="center"/>
    </xf>
    <xf numFmtId="0" fontId="12" fillId="0" borderId="8" xfId="0" applyFont="1" applyBorder="1" applyAlignment="1">
      <alignment horizontal="center" vertical="center" wrapText="1"/>
      <protection locked="0"/>
    </xf>
    <xf numFmtId="0" fontId="12" fillId="0" borderId="8" xfId="0" applyFont="1" applyBorder="1" applyAlignment="1" applyProtection="1">
      <alignment horizontal="center" vertical="center" wrapText="1"/>
    </xf>
    <xf numFmtId="0" fontId="12" fillId="0" borderId="3" xfId="0" applyFont="1" applyBorder="1" applyAlignment="1">
      <alignment horizontal="center" vertical="center" wrapText="1"/>
      <protection locked="0"/>
    </xf>
    <xf numFmtId="0" fontId="12" fillId="0" borderId="3"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1" xfId="0" applyFont="1" applyBorder="1" applyAlignment="1">
      <alignment horizontal="center" vertical="center"/>
      <protection locked="0"/>
    </xf>
    <xf numFmtId="0" fontId="2" fillId="0" borderId="1" xfId="0" applyFont="1" applyBorder="1" applyAlignment="1">
      <alignment horizontal="left" vertical="center" wrapText="1"/>
      <protection locked="0"/>
    </xf>
    <xf numFmtId="0" fontId="2" fillId="0" borderId="1" xfId="0" applyFont="1" applyBorder="1" applyAlignment="1">
      <alignment horizontal="left" vertical="center"/>
      <protection locked="0"/>
    </xf>
    <xf numFmtId="4" fontId="5" fillId="0" borderId="1" xfId="0" applyNumberFormat="1" applyFont="1" applyBorder="1" applyAlignment="1">
      <alignment horizontal="right" vertical="center" wrapText="1"/>
      <protection locked="0"/>
    </xf>
    <xf numFmtId="0" fontId="2" fillId="0" borderId="6" xfId="0" applyFont="1" applyBorder="1" applyAlignment="1">
      <alignment horizontal="center" vertical="center" wrapText="1"/>
      <protection locked="0"/>
    </xf>
    <xf numFmtId="0" fontId="2" fillId="0" borderId="7" xfId="0" applyFont="1" applyBorder="1" applyAlignment="1">
      <alignment horizontal="left" vertical="center" wrapText="1"/>
      <protection locked="0"/>
    </xf>
    <xf numFmtId="0" fontId="2" fillId="0" borderId="2" xfId="0" applyFont="1" applyBorder="1" applyAlignment="1">
      <alignment horizontal="left" vertical="center" wrapText="1"/>
      <protection locked="0"/>
    </xf>
    <xf numFmtId="0" fontId="12" fillId="0" borderId="5"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3" xfId="0" applyFont="1" applyBorder="1" applyAlignment="1" applyProtection="1">
      <alignment horizontal="center" vertical="center"/>
    </xf>
    <xf numFmtId="0" fontId="13" fillId="0" borderId="1" xfId="0" applyFont="1" applyBorder="1" applyAlignment="1">
      <alignment horizontal="center" vertical="center" wrapText="1"/>
      <protection locked="0"/>
    </xf>
    <xf numFmtId="0" fontId="2" fillId="0" borderId="1" xfId="0" applyFont="1" applyBorder="1" applyAlignment="1" applyProtection="1">
      <alignment horizontal="left" vertical="center"/>
    </xf>
    <xf numFmtId="0" fontId="13" fillId="0" borderId="6" xfId="0" applyFont="1" applyBorder="1" applyAlignment="1">
      <alignment horizontal="center" vertical="center" wrapText="1"/>
      <protection locked="0"/>
    </xf>
    <xf numFmtId="0" fontId="2" fillId="0" borderId="7" xfId="0" applyFont="1" applyBorder="1" applyAlignment="1" applyProtection="1">
      <alignment horizontal="left" vertical="center"/>
    </xf>
    <xf numFmtId="0" fontId="2" fillId="0" borderId="2" xfId="0" applyFont="1" applyBorder="1" applyAlignment="1" applyProtection="1">
      <alignment horizontal="left" vertical="center"/>
    </xf>
    <xf numFmtId="0" fontId="5" fillId="0" borderId="1" xfId="0" applyFont="1" applyBorder="1" applyAlignment="1">
      <alignment horizontal="right" vertical="center" wrapText="1"/>
      <protection locked="0"/>
    </xf>
    <xf numFmtId="0" fontId="5" fillId="0" borderId="0" xfId="0" applyFont="1" applyAlignment="1" applyProtection="1">
      <alignment horizontal="right" vertical="center"/>
    </xf>
    <xf numFmtId="0" fontId="10" fillId="0" borderId="0" xfId="0" applyFont="1" applyAlignment="1" applyProtection="1">
      <alignment horizontal="center" vertical="center" wrapText="1"/>
    </xf>
    <xf numFmtId="0" fontId="5" fillId="0" borderId="0" xfId="0" applyFont="1" applyAlignment="1" applyProtection="1">
      <alignment horizontal="left" vertical="center"/>
    </xf>
    <xf numFmtId="0" fontId="9" fillId="0" borderId="0" xfId="0" applyFont="1" applyAlignment="1" applyProtection="1">
      <alignment vertical="center"/>
    </xf>
    <xf numFmtId="0" fontId="13" fillId="0" borderId="0" xfId="0" applyFont="1" applyAlignment="1" applyProtection="1">
      <alignment horizontal="right" vertical="center" wrapText="1"/>
    </xf>
    <xf numFmtId="0" fontId="12" fillId="0" borderId="6" xfId="0" applyFont="1" applyBorder="1" applyAlignment="1" applyProtection="1">
      <alignment horizontal="center" vertical="center" wrapText="1"/>
    </xf>
    <xf numFmtId="0" fontId="12" fillId="0" borderId="7" xfId="0" applyFont="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5" fillId="0" borderId="1" xfId="0" applyFont="1" applyBorder="1" applyAlignment="1" applyProtection="1">
      <alignment horizontal="right" vertical="center" wrapText="1"/>
    </xf>
    <xf numFmtId="0" fontId="5" fillId="0" borderId="1" xfId="0" applyFont="1" applyBorder="1" applyAlignment="1" applyProtection="1">
      <alignment horizontal="right" vertical="center"/>
    </xf>
    <xf numFmtId="0" fontId="5" fillId="0" borderId="1" xfId="0" applyFont="1" applyBorder="1" applyAlignment="1">
      <alignment horizontal="right" vertical="center"/>
      <protection locked="0"/>
    </xf>
    <xf numFmtId="0" fontId="5" fillId="0" borderId="6" xfId="0" applyFont="1" applyBorder="1" applyAlignment="1">
      <alignment horizontal="center" vertical="center" wrapText="1"/>
      <protection locked="0"/>
    </xf>
    <xf numFmtId="0" fontId="5" fillId="0" borderId="7" xfId="0" applyFont="1" applyBorder="1" applyAlignment="1">
      <alignment horizontal="center" vertical="center" wrapText="1"/>
      <protection locked="0"/>
    </xf>
    <xf numFmtId="0" fontId="5" fillId="0" borderId="2" xfId="0" applyFont="1" applyBorder="1" applyAlignment="1">
      <alignment horizontal="center" vertical="center" wrapText="1"/>
      <protection locked="0"/>
    </xf>
    <xf numFmtId="0" fontId="14" fillId="0" borderId="0" xfId="0" applyFont="1" applyAlignment="1">
      <alignment horizontal="center" vertical="center"/>
      <protection locked="0"/>
    </xf>
    <xf numFmtId="0" fontId="2" fillId="0" borderId="0" xfId="0" applyFont="1" applyAlignment="1">
      <alignment horizontal="left" vertical="center"/>
      <protection locked="0"/>
    </xf>
    <xf numFmtId="0" fontId="13" fillId="0" borderId="0" xfId="0" applyFont="1" applyAlignment="1" applyProtection="1">
      <alignment vertical="center"/>
    </xf>
    <xf numFmtId="0" fontId="12" fillId="0" borderId="1" xfId="0" applyFont="1" applyBorder="1" applyAlignment="1">
      <alignment horizontal="center" vertical="center"/>
      <protection locked="0"/>
    </xf>
    <xf numFmtId="0" fontId="5" fillId="0" borderId="1" xfId="0" applyFont="1" applyBorder="1" applyAlignment="1">
      <alignment horizontal="center" vertical="center"/>
      <protection locked="0"/>
    </xf>
    <xf numFmtId="0" fontId="5" fillId="0" borderId="0" xfId="0" applyFont="1" applyAlignment="1">
      <alignment horizontal="right" vertical="center"/>
      <protection locked="0"/>
    </xf>
    <xf numFmtId="0" fontId="9" fillId="0" borderId="0" xfId="0" applyFont="1" applyAlignment="1" applyProtection="1">
      <alignment horizontal="right" vertical="center"/>
    </xf>
    <xf numFmtId="0" fontId="2" fillId="0" borderId="0" xfId="0" applyFont="1" applyAlignment="1">
      <alignment horizontal="right" vertical="center"/>
      <protection locked="0"/>
    </xf>
    <xf numFmtId="0" fontId="11" fillId="0" borderId="0" xfId="0" applyFont="1" applyAlignment="1">
      <alignment horizontal="center" vertical="center"/>
      <protection locked="0"/>
    </xf>
    <xf numFmtId="0" fontId="5" fillId="0" borderId="0" xfId="0" applyFont="1" applyAlignment="1" applyProtection="1">
      <alignment horizontal="left" vertical="center" wrapText="1"/>
    </xf>
    <xf numFmtId="0" fontId="12" fillId="0" borderId="0" xfId="0" applyFont="1" applyAlignment="1" applyProtection="1">
      <alignment wrapText="1"/>
    </xf>
    <xf numFmtId="0" fontId="9" fillId="0" borderId="0" xfId="0" applyFont="1" applyAlignment="1" applyProtection="1">
      <alignment horizontal="right" wrapText="1"/>
    </xf>
    <xf numFmtId="0" fontId="13" fillId="0" borderId="0" xfId="0" applyFont="1" applyAlignment="1">
      <alignment horizontal="right"/>
      <protection locked="0"/>
    </xf>
    <xf numFmtId="0" fontId="12" fillId="0" borderId="7" xfId="0" applyFont="1" applyBorder="1" applyAlignment="1">
      <alignment horizontal="center" vertical="center" wrapText="1"/>
      <protection locked="0"/>
    </xf>
    <xf numFmtId="0" fontId="12" fillId="0" borderId="2" xfId="0" applyFont="1" applyBorder="1" applyAlignment="1">
      <alignment horizontal="center" vertical="center" wrapText="1"/>
      <protection locked="0"/>
    </xf>
    <xf numFmtId="0" fontId="12" fillId="0" borderId="11" xfId="0" applyFont="1" applyBorder="1" applyAlignment="1" applyProtection="1">
      <alignment horizontal="center" vertical="center" wrapText="1"/>
    </xf>
    <xf numFmtId="0" fontId="15" fillId="0" borderId="1" xfId="0" applyFont="1" applyBorder="1" applyAlignment="1">
      <alignment horizontal="center" vertical="center"/>
      <protection locked="0"/>
    </xf>
    <xf numFmtId="0" fontId="15" fillId="0" borderId="1" xfId="0" applyFont="1" applyBorder="1" applyAlignment="1" applyProtection="1">
      <alignment horizontal="center" vertical="center"/>
    </xf>
    <xf numFmtId="0" fontId="15" fillId="0" borderId="6" xfId="0" applyFont="1" applyBorder="1" applyAlignment="1" applyProtection="1">
      <alignment horizontal="center" vertical="center"/>
    </xf>
    <xf numFmtId="0" fontId="2" fillId="0" borderId="1" xfId="0" applyFont="1" applyBorder="1" applyAlignment="1" applyProtection="1">
      <alignment horizontal="left" vertical="center" wrapText="1"/>
    </xf>
    <xf numFmtId="4" fontId="2" fillId="0" borderId="1" xfId="0" applyNumberFormat="1" applyFont="1" applyBorder="1" applyAlignment="1">
      <alignment horizontal="right" vertical="center"/>
      <protection locked="0"/>
    </xf>
    <xf numFmtId="4" fontId="2" fillId="0" borderId="6" xfId="0" applyNumberFormat="1" applyFont="1" applyBorder="1" applyAlignment="1">
      <alignment horizontal="right" vertical="center"/>
      <protection locked="0"/>
    </xf>
    <xf numFmtId="0" fontId="9" fillId="0" borderId="0" xfId="0" applyFont="1" applyAlignment="1" applyProtection="1">
      <alignment wrapText="1"/>
    </xf>
    <xf numFmtId="0" fontId="9" fillId="0" borderId="0" xfId="0" applyFont="1" applyAlignment="1">
      <protection locked="0"/>
    </xf>
    <xf numFmtId="0" fontId="2" fillId="0" borderId="0" xfId="0" applyFont="1" applyAlignment="1">
      <alignment vertical="top" wrapText="1"/>
      <protection locked="0"/>
    </xf>
    <xf numFmtId="0" fontId="11" fillId="0" borderId="0" xfId="0" applyFont="1" applyAlignment="1" applyProtection="1">
      <alignment horizontal="center" vertical="center" wrapText="1"/>
    </xf>
    <xf numFmtId="0" fontId="11" fillId="0" borderId="0" xfId="0" applyFont="1" applyAlignment="1">
      <alignment horizontal="center" vertical="center" wrapText="1"/>
      <protection locked="0"/>
    </xf>
    <xf numFmtId="0" fontId="12" fillId="0" borderId="0" xfId="0" applyFont="1" applyAlignment="1">
      <protection locked="0"/>
    </xf>
    <xf numFmtId="0" fontId="12" fillId="0" borderId="12" xfId="0" applyFont="1" applyBorder="1" applyAlignment="1" applyProtection="1">
      <alignment horizontal="center" vertical="center" wrapText="1"/>
    </xf>
    <xf numFmtId="0" fontId="12" fillId="0" borderId="12" xfId="0" applyFont="1" applyBorder="1" applyAlignment="1">
      <alignment horizontal="center" vertical="center" wrapText="1"/>
      <protection locked="0"/>
    </xf>
    <xf numFmtId="0" fontId="12" fillId="0" borderId="14" xfId="0" applyFont="1" applyBorder="1" applyAlignment="1" applyProtection="1">
      <alignment horizontal="center" vertical="center" wrapText="1"/>
    </xf>
    <xf numFmtId="0" fontId="12" fillId="0" borderId="14" xfId="0" applyFont="1" applyBorder="1" applyAlignment="1">
      <alignment horizontal="center" vertical="center" wrapText="1"/>
      <protection locked="0"/>
    </xf>
    <xf numFmtId="0" fontId="12" fillId="0" borderId="4" xfId="0" applyFont="1" applyBorder="1" applyAlignment="1" applyProtection="1">
      <alignment horizontal="center" vertical="center" wrapText="1"/>
    </xf>
    <xf numFmtId="0" fontId="12" fillId="0" borderId="4" xfId="0" applyFont="1" applyBorder="1" applyAlignment="1">
      <alignment horizontal="center" vertical="center" wrapText="1"/>
      <protection locked="0"/>
    </xf>
    <xf numFmtId="3" fontId="12" fillId="0" borderId="3" xfId="0" applyNumberFormat="1" applyFont="1" applyBorder="1" applyAlignment="1" applyProtection="1">
      <alignment horizontal="center" vertical="center"/>
    </xf>
    <xf numFmtId="0" fontId="5" fillId="0" borderId="4" xfId="0" applyFont="1" applyBorder="1" applyAlignment="1" applyProtection="1">
      <alignment horizontal="left" vertical="center" wrapText="1"/>
    </xf>
    <xf numFmtId="0" fontId="5" fillId="0" borderId="4" xfId="0" applyFont="1" applyBorder="1" applyAlignment="1">
      <alignment horizontal="left" vertical="center" wrapText="1"/>
      <protection locked="0"/>
    </xf>
    <xf numFmtId="4" fontId="5" fillId="0" borderId="4" xfId="0" applyNumberFormat="1" applyFont="1" applyBorder="1" applyAlignment="1">
      <alignment horizontal="right" vertical="center"/>
      <protection locked="0"/>
    </xf>
    <xf numFmtId="0" fontId="5" fillId="0" borderId="10" xfId="0" applyFont="1" applyBorder="1" applyAlignment="1" applyProtection="1">
      <alignment horizontal="left" vertical="center"/>
    </xf>
    <xf numFmtId="0" fontId="5" fillId="0" borderId="10" xfId="0" applyFont="1" applyBorder="1" applyAlignment="1">
      <alignment horizontal="left" vertical="center"/>
      <protection locked="0"/>
    </xf>
    <xf numFmtId="0" fontId="13" fillId="0" borderId="0" xfId="0" applyFont="1" applyAlignment="1" applyProtection="1">
      <alignment wrapText="1"/>
    </xf>
    <xf numFmtId="0" fontId="5" fillId="0" borderId="0" xfId="0" applyFont="1" applyAlignment="1">
      <alignment horizontal="right" vertical="center" wrapText="1"/>
      <protection locked="0"/>
    </xf>
    <xf numFmtId="0" fontId="5" fillId="0" borderId="0" xfId="0" applyFont="1" applyAlignment="1" applyProtection="1">
      <alignment horizontal="right" vertical="center" wrapText="1"/>
    </xf>
    <xf numFmtId="0" fontId="5" fillId="0" borderId="0" xfId="0" applyFont="1" applyAlignment="1">
      <alignment horizontal="right"/>
      <protection locked="0"/>
    </xf>
    <xf numFmtId="0" fontId="5" fillId="0" borderId="0" xfId="0" applyFont="1" applyAlignment="1">
      <alignment horizontal="right" wrapText="1"/>
      <protection locked="0"/>
    </xf>
    <xf numFmtId="0" fontId="5" fillId="0" borderId="0" xfId="0" applyFont="1" applyAlignment="1" applyProtection="1">
      <alignment horizontal="right" wrapText="1"/>
    </xf>
    <xf numFmtId="0" fontId="12" fillId="0" borderId="7" xfId="0" applyFont="1" applyBorder="1" applyAlignment="1">
      <alignment horizontal="center" vertical="center"/>
      <protection locked="0"/>
    </xf>
    <xf numFmtId="0" fontId="12" fillId="0" borderId="10" xfId="0" applyFont="1" applyBorder="1" applyAlignment="1" applyProtection="1">
      <alignment horizontal="center" vertical="center" wrapText="1"/>
    </xf>
    <xf numFmtId="0" fontId="12" fillId="0" borderId="10" xfId="0" applyFont="1" applyBorder="1" applyAlignment="1">
      <alignment horizontal="center" vertical="center"/>
      <protection locked="0"/>
    </xf>
    <xf numFmtId="0" fontId="12" fillId="0" borderId="10" xfId="0" applyFont="1" applyBorder="1" applyAlignment="1">
      <alignment horizontal="center" vertical="center" wrapText="1"/>
      <protection locked="0"/>
    </xf>
    <xf numFmtId="0" fontId="12" fillId="0" borderId="1" xfId="0" applyFont="1" applyBorder="1" applyAlignment="1">
      <alignment horizontal="center" vertical="center" wrapText="1"/>
      <protection locked="0"/>
    </xf>
    <xf numFmtId="4" fontId="5" fillId="0" borderId="1" xfId="0" applyNumberFormat="1" applyFont="1" applyBorder="1" applyAlignment="1">
      <alignment horizontal="right" vertical="center"/>
      <protection locked="0"/>
    </xf>
    <xf numFmtId="0" fontId="12" fillId="0" borderId="4" xfId="0" applyFont="1" applyBorder="1" applyAlignment="1" applyProtection="1">
      <alignment horizontal="center" vertical="center"/>
    </xf>
    <xf numFmtId="0" fontId="12" fillId="0" borderId="4" xfId="0" applyFont="1" applyBorder="1" applyAlignment="1">
      <alignment horizontal="center" vertical="center"/>
      <protection locked="0"/>
    </xf>
    <xf numFmtId="0" fontId="5" fillId="0" borderId="4" xfId="0" applyFont="1" applyBorder="1" applyAlignment="1" applyProtection="1">
      <alignment horizontal="right" vertical="center"/>
    </xf>
    <xf numFmtId="0" fontId="15" fillId="0" borderId="14" xfId="0" applyFont="1" applyBorder="1" applyAlignment="1">
      <alignment horizontal="center" vertical="center" wrapText="1"/>
      <protection locked="0"/>
    </xf>
    <xf numFmtId="0" fontId="15" fillId="0" borderId="10" xfId="0" applyFont="1" applyBorder="1" applyAlignment="1">
      <alignment horizontal="center" vertical="center"/>
      <protection locked="0"/>
    </xf>
    <xf numFmtId="0" fontId="15" fillId="0" borderId="10" xfId="0" applyFont="1" applyBorder="1" applyAlignment="1">
      <alignment horizontal="center" vertical="center" wrapText="1"/>
      <protection locked="0"/>
    </xf>
    <xf numFmtId="0" fontId="5" fillId="0" borderId="0" xfId="0" applyFont="1" applyAlignment="1" applyProtection="1">
      <alignment horizontal="right"/>
    </xf>
    <xf numFmtId="0" fontId="16" fillId="0" borderId="0" xfId="0" applyFont="1" applyAlignment="1">
      <alignment horizontal="right"/>
      <protection locked="0"/>
    </xf>
    <xf numFmtId="49" fontId="16" fillId="0" borderId="0" xfId="0" applyNumberFormat="1" applyFont="1" applyAlignment="1">
      <protection locked="0"/>
    </xf>
    <xf numFmtId="0" fontId="9" fillId="0" borderId="0" xfId="0" applyFont="1" applyAlignment="1" applyProtection="1">
      <alignment horizontal="right"/>
    </xf>
    <xf numFmtId="0" fontId="10" fillId="0" borderId="0" xfId="0" applyFont="1" applyAlignment="1">
      <alignment horizontal="center" vertical="center" wrapText="1"/>
      <protection locked="0"/>
    </xf>
    <xf numFmtId="0" fontId="17" fillId="0" borderId="0" xfId="0" applyFont="1" applyAlignment="1">
      <alignment horizontal="center" vertical="center" wrapText="1"/>
      <protection locked="0"/>
    </xf>
    <xf numFmtId="0" fontId="17" fillId="0" borderId="0" xfId="0" applyFont="1" applyAlignment="1">
      <alignment horizontal="center" vertical="center"/>
      <protection locked="0"/>
    </xf>
    <xf numFmtId="0" fontId="17" fillId="0" borderId="0" xfId="0" applyFont="1" applyAlignment="1" applyProtection="1">
      <alignment horizontal="center" vertical="center"/>
    </xf>
    <xf numFmtId="0" fontId="12" fillId="0" borderId="5" xfId="0" applyFont="1" applyBorder="1" applyAlignment="1">
      <alignment horizontal="center" vertical="center"/>
      <protection locked="0"/>
    </xf>
    <xf numFmtId="49" fontId="12" fillId="0" borderId="12" xfId="0" applyNumberFormat="1" applyFont="1" applyBorder="1" applyAlignment="1">
      <alignment horizontal="center" vertical="center" wrapText="1"/>
      <protection locked="0"/>
    </xf>
    <xf numFmtId="0" fontId="12" fillId="0" borderId="12" xfId="0" applyFont="1" applyBorder="1" applyAlignment="1">
      <alignment horizontal="center" vertical="center"/>
      <protection locked="0"/>
    </xf>
    <xf numFmtId="0" fontId="12" fillId="0" borderId="3" xfId="0" applyFont="1" applyBorder="1" applyAlignment="1">
      <alignment horizontal="center" vertical="center"/>
      <protection locked="0"/>
    </xf>
    <xf numFmtId="49" fontId="12" fillId="0" borderId="4" xfId="0" applyNumberFormat="1" applyFont="1" applyBorder="1" applyAlignment="1">
      <alignment horizontal="center" vertical="center" wrapText="1"/>
      <protection locked="0"/>
    </xf>
    <xf numFmtId="49" fontId="12" fillId="0" borderId="4" xfId="0" applyNumberFormat="1" applyFont="1" applyBorder="1" applyAlignment="1">
      <alignment horizontal="center" vertical="center"/>
      <protection locked="0"/>
    </xf>
    <xf numFmtId="0" fontId="5" fillId="0" borderId="3" xfId="0" applyFont="1" applyBorder="1" applyAlignment="1">
      <alignment horizontal="left" vertical="center" wrapText="1"/>
      <protection locked="0"/>
    </xf>
    <xf numFmtId="4" fontId="5" fillId="0" borderId="4" xfId="0" applyNumberFormat="1" applyFont="1" applyBorder="1" applyAlignment="1">
      <alignment horizontal="right" vertical="center" wrapText="1"/>
      <protection locked="0"/>
    </xf>
    <xf numFmtId="0" fontId="13" fillId="0" borderId="6" xfId="0" applyFont="1" applyBorder="1" applyAlignment="1">
      <alignment horizontal="center" vertical="center"/>
      <protection locked="0"/>
    </xf>
    <xf numFmtId="0" fontId="13" fillId="0" borderId="7" xfId="0" applyFont="1" applyBorder="1" applyAlignment="1">
      <alignment horizontal="center" vertical="center"/>
      <protection locked="0"/>
    </xf>
    <xf numFmtId="0" fontId="13" fillId="0" borderId="2" xfId="0" applyFont="1" applyBorder="1" applyAlignment="1">
      <alignment horizontal="center" vertical="center"/>
      <protection locked="0"/>
    </xf>
    <xf numFmtId="4" fontId="5" fillId="0" borderId="4" xfId="0" applyNumberFormat="1" applyFont="1" applyBorder="1" applyAlignment="1" applyProtection="1">
      <alignment horizontal="right" vertical="center"/>
    </xf>
    <xf numFmtId="4" fontId="5" fillId="0" borderId="4" xfId="0" applyNumberFormat="1" applyFont="1" applyBorder="1" applyAlignment="1" applyProtection="1">
      <alignment horizontal="right" vertical="center" wrapText="1"/>
    </xf>
    <xf numFmtId="3" fontId="12" fillId="0" borderId="1" xfId="0" applyNumberFormat="1" applyFont="1" applyBorder="1" applyAlignment="1" applyProtection="1">
      <alignment horizontal="center" vertical="center"/>
    </xf>
    <xf numFmtId="0" fontId="5" fillId="0" borderId="1" xfId="0" applyFont="1" applyBorder="1" applyAlignment="1" applyProtection="1">
      <alignment horizontal="left" vertical="center" wrapText="1"/>
    </xf>
    <xf numFmtId="0" fontId="13" fillId="0" borderId="1" xfId="0" applyFont="1" applyBorder="1" applyAlignment="1" applyProtection="1">
      <alignment horizontal="left" vertical="center" wrapText="1"/>
    </xf>
    <xf numFmtId="0" fontId="13" fillId="0" borderId="1" xfId="0" applyFont="1" applyBorder="1" applyAlignment="1" applyProtection="1">
      <alignment vertical="center"/>
    </xf>
    <xf numFmtId="0" fontId="2" fillId="0" borderId="1" xfId="0" applyFont="1" applyBorder="1">
      <alignment vertical="top"/>
      <protection locked="0"/>
    </xf>
    <xf numFmtId="0" fontId="13" fillId="0" borderId="0" xfId="0" applyFont="1" applyProtection="1">
      <alignment vertical="top"/>
    </xf>
    <xf numFmtId="3" fontId="13" fillId="0" borderId="1" xfId="0" applyNumberFormat="1" applyFont="1" applyBorder="1" applyAlignment="1" applyProtection="1">
      <alignment horizontal="center" vertical="center"/>
    </xf>
    <xf numFmtId="0" fontId="2" fillId="0" borderId="1" xfId="0" applyFont="1" applyBorder="1" applyAlignment="1">
      <alignment horizontal="center" vertical="center" wrapText="1"/>
      <protection locked="0"/>
    </xf>
    <xf numFmtId="0" fontId="2" fillId="0" borderId="1" xfId="0" applyFont="1" applyBorder="1" applyAlignment="1">
      <alignment horizontal="left" vertical="top" wrapText="1"/>
      <protection locked="0"/>
    </xf>
    <xf numFmtId="0" fontId="12" fillId="0" borderId="11"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9" xfId="0" applyFont="1" applyBorder="1" applyAlignment="1">
      <alignment horizontal="center" vertical="center" wrapText="1"/>
      <protection locked="0"/>
    </xf>
    <xf numFmtId="176" fontId="2" fillId="0" borderId="1" xfId="51" applyFont="1">
      <alignment horizontal="right" vertical="center"/>
    </xf>
    <xf numFmtId="4" fontId="5" fillId="0" borderId="1" xfId="0" applyNumberFormat="1" applyFont="1" applyBorder="1" applyAlignment="1" applyProtection="1">
      <alignment horizontal="right" vertical="center" wrapText="1"/>
    </xf>
    <xf numFmtId="0" fontId="12" fillId="0" borderId="8" xfId="0" applyFont="1" applyBorder="1" applyAlignment="1">
      <alignment horizontal="center" vertical="center"/>
      <protection locked="0"/>
    </xf>
    <xf numFmtId="0" fontId="13" fillId="0" borderId="0" xfId="0" applyFont="1">
      <alignment vertical="top"/>
      <protection locked="0"/>
    </xf>
    <xf numFmtId="49" fontId="9" fillId="0" borderId="0" xfId="0" applyNumberFormat="1" applyFont="1" applyAlignment="1">
      <protection locked="0"/>
    </xf>
    <xf numFmtId="0" fontId="10" fillId="0" borderId="0" xfId="0" applyFont="1" applyAlignment="1">
      <alignment horizontal="center" vertical="center"/>
      <protection locked="0"/>
    </xf>
    <xf numFmtId="0" fontId="12" fillId="0" borderId="0" xfId="0" applyFont="1" applyAlignment="1">
      <alignment horizontal="left" vertical="center"/>
      <protection locked="0"/>
    </xf>
    <xf numFmtId="0" fontId="12" fillId="0" borderId="6" xfId="0" applyFont="1" applyBorder="1" applyAlignment="1">
      <alignment horizontal="center" vertical="center"/>
      <protection locked="0"/>
    </xf>
    <xf numFmtId="3" fontId="13" fillId="0" borderId="1" xfId="0" applyNumberFormat="1" applyFont="1" applyBorder="1" applyAlignment="1">
      <alignment horizontal="center" vertical="center"/>
      <protection locked="0"/>
    </xf>
    <xf numFmtId="0" fontId="2" fillId="0" borderId="7" xfId="0" applyFont="1" applyBorder="1" applyAlignment="1">
      <alignment horizontal="left" vertical="center"/>
      <protection locked="0"/>
    </xf>
    <xf numFmtId="0" fontId="2" fillId="0" borderId="2" xfId="0" applyFont="1" applyBorder="1" applyAlignment="1">
      <alignment horizontal="left" vertical="center"/>
      <protection locked="0"/>
    </xf>
    <xf numFmtId="0" fontId="12" fillId="0" borderId="2" xfId="0" applyFont="1" applyBorder="1" applyAlignment="1">
      <alignment horizontal="center" vertical="center"/>
      <protection locked="0"/>
    </xf>
    <xf numFmtId="0" fontId="12" fillId="0" borderId="6" xfId="0" applyFont="1" applyBorder="1" applyAlignment="1">
      <alignment horizontal="center" vertical="center" wrapText="1"/>
      <protection locked="0"/>
    </xf>
    <xf numFmtId="0" fontId="13" fillId="0" borderId="0" xfId="0" applyFont="1" applyAlignment="1" applyProtection="1">
      <alignment horizontal="center" wrapText="1"/>
    </xf>
    <xf numFmtId="0" fontId="2" fillId="0" borderId="0" xfId="0" applyFont="1" applyAlignment="1" applyProtection="1"/>
    <xf numFmtId="0" fontId="2" fillId="0" borderId="0" xfId="0" applyFont="1" applyAlignment="1" applyProtection="1">
      <alignment horizontal="right" wrapText="1"/>
    </xf>
    <xf numFmtId="0" fontId="18" fillId="0" borderId="0" xfId="0" applyFont="1" applyAlignment="1">
      <alignment horizontal="center" vertical="center" wrapText="1"/>
      <protection locked="0"/>
    </xf>
    <xf numFmtId="0" fontId="19" fillId="0" borderId="0" xfId="0" applyFont="1" applyAlignment="1" applyProtection="1">
      <alignment horizontal="center" vertical="center" wrapText="1"/>
    </xf>
    <xf numFmtId="0" fontId="13" fillId="0" borderId="0" xfId="0" applyFont="1" applyAlignment="1" applyProtection="1"/>
    <xf numFmtId="0" fontId="15" fillId="0" borderId="5" xfId="0" applyFont="1" applyBorder="1" applyAlignment="1" applyProtection="1">
      <alignment horizontal="center" vertical="center" wrapText="1"/>
    </xf>
    <xf numFmtId="0" fontId="15" fillId="0" borderId="5"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2" xfId="0" applyFont="1" applyBorder="1" applyAlignment="1" applyProtection="1">
      <alignment horizontal="center" vertical="center"/>
    </xf>
    <xf numFmtId="0" fontId="15" fillId="0" borderId="3" xfId="0" applyFont="1" applyBorder="1" applyAlignment="1" applyProtection="1">
      <alignment horizontal="center" vertical="center" wrapText="1"/>
    </xf>
    <xf numFmtId="0" fontId="15" fillId="0" borderId="3" xfId="0" applyFont="1" applyBorder="1" applyAlignment="1" applyProtection="1">
      <alignment horizontal="center" vertical="center"/>
    </xf>
    <xf numFmtId="0" fontId="20" fillId="0" borderId="1" xfId="0" applyFont="1" applyBorder="1" applyAlignment="1" applyProtection="1">
      <alignment horizontal="center" vertical="center" wrapText="1"/>
    </xf>
    <xf numFmtId="0" fontId="20" fillId="0" borderId="6" xfId="0" applyFont="1" applyBorder="1" applyAlignment="1" applyProtection="1">
      <alignment horizontal="center" vertical="center" wrapText="1"/>
    </xf>
    <xf numFmtId="4" fontId="2" fillId="0" borderId="1" xfId="0" applyNumberFormat="1" applyFont="1" applyBorder="1" applyAlignment="1" applyProtection="1">
      <alignment horizontal="right" vertical="center"/>
    </xf>
    <xf numFmtId="4" fontId="2" fillId="0" borderId="6" xfId="0" applyNumberFormat="1" applyFont="1" applyBorder="1" applyAlignment="1" applyProtection="1">
      <alignment horizontal="right" vertical="center"/>
    </xf>
    <xf numFmtId="49" fontId="13" fillId="0" borderId="0" xfId="0" applyNumberFormat="1" applyFont="1" applyAlignment="1" applyProtection="1"/>
    <xf numFmtId="49" fontId="12" fillId="0" borderId="6" xfId="0" applyNumberFormat="1" applyFont="1" applyBorder="1" applyAlignment="1" applyProtection="1">
      <alignment horizontal="center" vertical="center" wrapText="1"/>
    </xf>
    <xf numFmtId="49" fontId="12" fillId="0" borderId="2" xfId="0" applyNumberFormat="1" applyFont="1" applyBorder="1" applyAlignment="1" applyProtection="1">
      <alignment horizontal="center" vertical="center" wrapText="1"/>
    </xf>
    <xf numFmtId="49" fontId="12" fillId="0" borderId="1" xfId="0" applyNumberFormat="1" applyFont="1" applyBorder="1" applyAlignment="1" applyProtection="1">
      <alignment horizontal="center" vertical="center"/>
    </xf>
    <xf numFmtId="0" fontId="12" fillId="0" borderId="1" xfId="0" applyFont="1" applyBorder="1" applyAlignment="1" applyProtection="1">
      <alignment horizontal="center" vertical="center"/>
    </xf>
    <xf numFmtId="49" fontId="12" fillId="0" borderId="1" xfId="0" applyNumberFormat="1" applyFont="1" applyBorder="1" applyAlignment="1">
      <alignment horizontal="center" vertical="center"/>
      <protection locked="0"/>
    </xf>
    <xf numFmtId="4" fontId="2" fillId="0" borderId="1" xfId="0" applyNumberFormat="1" applyFont="1" applyBorder="1" applyAlignment="1" applyProtection="1">
      <alignment horizontal="right" vertical="center" wrapText="1"/>
    </xf>
    <xf numFmtId="0" fontId="5" fillId="0" borderId="1" xfId="0" applyFont="1" applyBorder="1" applyAlignment="1" applyProtection="1">
      <alignment horizontal="left" vertical="center" wrapText="1" indent="1"/>
    </xf>
    <xf numFmtId="0" fontId="5" fillId="0" borderId="1" xfId="0" applyFont="1" applyBorder="1" applyAlignment="1" applyProtection="1">
      <alignment horizontal="left" vertical="center" wrapText="1" indent="2"/>
    </xf>
    <xf numFmtId="0" fontId="13" fillId="0" borderId="6" xfId="0" applyFont="1" applyBorder="1" applyAlignment="1" applyProtection="1">
      <alignment horizontal="center" vertical="center"/>
    </xf>
    <xf numFmtId="0" fontId="13" fillId="0" borderId="2" xfId="0" applyFont="1" applyBorder="1" applyAlignment="1" applyProtection="1">
      <alignment horizontal="center" vertical="center"/>
    </xf>
    <xf numFmtId="4" fontId="2" fillId="0" borderId="1" xfId="0" applyNumberFormat="1" applyFont="1" applyBorder="1" applyAlignment="1">
      <alignment horizontal="right" vertical="center" wrapText="1"/>
      <protection locked="0"/>
    </xf>
    <xf numFmtId="0" fontId="21" fillId="0" borderId="0" xfId="0" applyFont="1" applyAlignment="1" applyProtection="1">
      <alignment horizontal="center" vertical="center"/>
    </xf>
    <xf numFmtId="0" fontId="22" fillId="0" borderId="0" xfId="0" applyFont="1" applyAlignment="1" applyProtection="1">
      <alignment horizontal="center" vertical="center"/>
    </xf>
    <xf numFmtId="0" fontId="8" fillId="0" borderId="1" xfId="0" applyFont="1" applyBorder="1" applyAlignment="1" applyProtection="1">
      <alignment vertical="center"/>
    </xf>
    <xf numFmtId="4" fontId="5" fillId="0" borderId="1" xfId="0" applyNumberFormat="1" applyFont="1" applyBorder="1" applyAlignment="1" applyProtection="1">
      <alignment vertical="center"/>
    </xf>
    <xf numFmtId="0" fontId="8" fillId="0" borderId="1" xfId="0" applyFont="1" applyBorder="1" applyAlignment="1">
      <alignment horizontal="left" vertical="center"/>
      <protection locked="0"/>
    </xf>
    <xf numFmtId="0" fontId="5" fillId="0" borderId="1" xfId="0" applyFont="1" applyBorder="1" applyAlignment="1">
      <alignment vertical="center"/>
      <protection locked="0"/>
    </xf>
    <xf numFmtId="0" fontId="5" fillId="0" borderId="1" xfId="0" applyFont="1" applyBorder="1" applyAlignment="1">
      <alignment horizontal="left" vertical="center"/>
      <protection locked="0"/>
    </xf>
    <xf numFmtId="4" fontId="5" fillId="0" borderId="1" xfId="0" applyNumberFormat="1" applyFont="1" applyBorder="1" applyAlignment="1">
      <alignment vertical="center"/>
      <protection locked="0"/>
    </xf>
    <xf numFmtId="0" fontId="8" fillId="0" borderId="1" xfId="0" applyFont="1" applyBorder="1" applyAlignment="1">
      <alignment vertical="center"/>
      <protection locked="0"/>
    </xf>
    <xf numFmtId="0" fontId="5" fillId="0" borderId="1" xfId="0" applyFont="1" applyBorder="1" applyAlignment="1" applyProtection="1">
      <alignment vertical="center"/>
    </xf>
    <xf numFmtId="0" fontId="5" fillId="0" borderId="1" xfId="0" applyFont="1" applyBorder="1" applyAlignment="1" applyProtection="1">
      <alignment horizontal="left" vertical="center"/>
    </xf>
    <xf numFmtId="0" fontId="8" fillId="0" borderId="1" xfId="0" applyFont="1" applyBorder="1" applyAlignment="1" applyProtection="1">
      <alignment horizontal="center" vertical="center"/>
    </xf>
    <xf numFmtId="0" fontId="8" fillId="0" borderId="1" xfId="0" applyFont="1" applyBorder="1" applyAlignment="1">
      <alignment horizontal="center" vertical="center"/>
      <protection locked="0"/>
    </xf>
    <xf numFmtId="4" fontId="8" fillId="0" borderId="1" xfId="0" applyNumberFormat="1" applyFont="1" applyBorder="1" applyAlignment="1" applyProtection="1">
      <alignment vertical="center"/>
    </xf>
    <xf numFmtId="0" fontId="23" fillId="0" borderId="0" xfId="0" applyFont="1" applyProtection="1">
      <alignment vertical="top"/>
    </xf>
    <xf numFmtId="0" fontId="24" fillId="0" borderId="0" xfId="0" applyFont="1" applyAlignment="1" applyProtection="1">
      <alignment horizontal="center" vertical="center"/>
    </xf>
    <xf numFmtId="0" fontId="5" fillId="0" borderId="0" xfId="0" applyFont="1" applyAlignment="1">
      <alignment horizontal="left" vertical="center" wrapText="1"/>
      <protection locked="0"/>
    </xf>
    <xf numFmtId="0" fontId="9" fillId="0" borderId="0" xfId="0" applyFont="1" applyAlignment="1" applyProtection="1">
      <alignment horizontal="left" vertical="center" wrapText="1"/>
    </xf>
    <xf numFmtId="0" fontId="13" fillId="0" borderId="2" xfId="0" applyFont="1" applyBorder="1" applyAlignment="1" applyProtection="1">
      <alignment horizontal="center" vertical="center" wrapText="1"/>
    </xf>
    <xf numFmtId="0" fontId="25" fillId="0" borderId="0" xfId="0" applyFont="1" applyAlignment="1" applyProtection="1"/>
    <xf numFmtId="0" fontId="26" fillId="0" borderId="0" xfId="0" applyFont="1" applyAlignment="1" applyProtection="1">
      <alignment horizontal="center" vertical="center"/>
    </xf>
    <xf numFmtId="0" fontId="13" fillId="0" borderId="5" xfId="0" applyFont="1" applyBorder="1" applyAlignment="1">
      <alignment horizontal="center" vertical="center" wrapText="1"/>
      <protection locked="0"/>
    </xf>
    <xf numFmtId="0" fontId="13" fillId="0" borderId="12" xfId="0" applyFont="1" applyBorder="1" applyAlignment="1">
      <alignment horizontal="center" vertical="center" wrapText="1"/>
      <protection locked="0"/>
    </xf>
    <xf numFmtId="0" fontId="13" fillId="0" borderId="7" xfId="0" applyFont="1" applyBorder="1" applyAlignment="1">
      <alignment horizontal="center" vertical="center" wrapText="1"/>
      <protection locked="0"/>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xf>
    <xf numFmtId="0" fontId="13" fillId="0" borderId="14" xfId="0" applyFont="1" applyBorder="1" applyAlignment="1" applyProtection="1">
      <alignment horizontal="center" vertical="center"/>
    </xf>
    <xf numFmtId="0" fontId="13" fillId="0" borderId="14" xfId="0" applyFont="1" applyBorder="1" applyAlignment="1">
      <alignment horizontal="center" vertical="center" wrapText="1"/>
      <protection locked="0"/>
    </xf>
    <xf numFmtId="0" fontId="13" fillId="0" borderId="3"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13" fillId="0" borderId="4" xfId="0" applyFont="1" applyBorder="1" applyAlignment="1" applyProtection="1">
      <alignment horizontal="center" vertical="center"/>
    </xf>
    <xf numFmtId="0" fontId="9" fillId="0" borderId="1" xfId="0" applyFont="1" applyBorder="1" applyAlignment="1" applyProtection="1">
      <alignment horizontal="center" vertical="center"/>
    </xf>
    <xf numFmtId="0" fontId="5" fillId="0" borderId="3" xfId="0" applyFont="1" applyBorder="1" applyAlignment="1" applyProtection="1">
      <alignment vertical="center" wrapText="1"/>
    </xf>
    <xf numFmtId="0" fontId="5" fillId="0" borderId="4" xfId="0" applyFont="1" applyBorder="1" applyAlignment="1" applyProtection="1">
      <alignment vertical="center" wrapText="1"/>
    </xf>
    <xf numFmtId="4" fontId="5" fillId="0" borderId="4" xfId="0" applyNumberFormat="1" applyFont="1" applyBorder="1" applyAlignment="1" applyProtection="1">
      <alignment vertical="center"/>
    </xf>
    <xf numFmtId="4" fontId="5" fillId="0" borderId="4" xfId="0" applyNumberFormat="1" applyFont="1" applyBorder="1" applyAlignment="1">
      <alignment vertical="center"/>
      <protection locked="0"/>
    </xf>
    <xf numFmtId="0" fontId="5" fillId="0" borderId="4" xfId="0" applyFont="1" applyBorder="1" applyAlignment="1" applyProtection="1">
      <alignment vertical="center"/>
    </xf>
    <xf numFmtId="0" fontId="26" fillId="0" borderId="0" xfId="0" applyFont="1" applyAlignment="1">
      <alignment horizontal="center" vertical="center"/>
      <protection locked="0"/>
    </xf>
    <xf numFmtId="0" fontId="13" fillId="0" borderId="7" xfId="0" applyFont="1" applyBorder="1" applyAlignment="1" applyProtection="1">
      <alignment horizontal="center" vertical="center"/>
    </xf>
    <xf numFmtId="0" fontId="13" fillId="0" borderId="10" xfId="0" applyFont="1" applyBorder="1" applyAlignment="1" applyProtection="1">
      <alignment horizontal="center" vertical="center"/>
    </xf>
    <xf numFmtId="0" fontId="2" fillId="0" borderId="4" xfId="0" applyFont="1" applyBorder="1" applyAlignment="1">
      <alignment horizontal="center" vertical="center"/>
      <protection locked="0"/>
    </xf>
    <xf numFmtId="0" fontId="13" fillId="2" borderId="2" xfId="0" applyFont="1" applyFill="1" applyBorder="1" applyAlignment="1">
      <alignment horizontal="center" vertical="center" wrapText="1"/>
      <protection locked="0"/>
    </xf>
    <xf numFmtId="0" fontId="27" fillId="0" borderId="0" xfId="0" applyFont="1" applyAlignment="1" applyProtection="1">
      <alignment horizontal="center" vertical="top"/>
    </xf>
    <xf numFmtId="0" fontId="28" fillId="0" borderId="0" xfId="0" applyFont="1" applyAlignment="1" applyProtection="1">
      <alignment horizontal="center" vertical="center"/>
    </xf>
    <xf numFmtId="0" fontId="5" fillId="0" borderId="3" xfId="0" applyFont="1" applyBorder="1" applyAlignment="1" applyProtection="1">
      <alignment horizontal="left" vertical="center"/>
    </xf>
    <xf numFmtId="4" fontId="5" fillId="0" borderId="9" xfId="0" applyNumberFormat="1" applyFont="1" applyBorder="1" applyAlignment="1">
      <alignment horizontal="right" vertical="center"/>
      <protection locked="0"/>
    </xf>
    <xf numFmtId="0" fontId="5" fillId="0" borderId="3" xfId="0" applyFont="1" applyBorder="1" applyAlignment="1">
      <alignment horizontal="left" vertical="center"/>
      <protection locked="0"/>
    </xf>
    <xf numFmtId="0" fontId="5" fillId="0" borderId="9" xfId="0" applyFont="1" applyBorder="1" applyAlignment="1">
      <alignment horizontal="right" vertical="center"/>
      <protection locked="0"/>
    </xf>
    <xf numFmtId="0" fontId="13" fillId="0" borderId="1" xfId="0" applyFont="1" applyBorder="1" applyAlignment="1" applyProtection="1"/>
    <xf numFmtId="0" fontId="8" fillId="0" borderId="3" xfId="0" applyFont="1" applyBorder="1" applyAlignment="1" applyProtection="1">
      <alignment horizontal="center" vertical="center"/>
    </xf>
    <xf numFmtId="0" fontId="8" fillId="0" borderId="9" xfId="0" applyFont="1" applyBorder="1" applyAlignment="1" applyProtection="1">
      <alignment horizontal="right" vertical="center"/>
    </xf>
    <xf numFmtId="4" fontId="8" fillId="0" borderId="9" xfId="0" applyNumberFormat="1" applyFont="1" applyBorder="1" applyAlignment="1" applyProtection="1">
      <alignment horizontal="right" vertical="center"/>
    </xf>
    <xf numFmtId="4" fontId="8" fillId="0" borderId="1" xfId="0" applyNumberFormat="1" applyFont="1" applyBorder="1" applyAlignment="1" applyProtection="1">
      <alignment horizontal="right" vertical="center"/>
    </xf>
    <xf numFmtId="0" fontId="5" fillId="0" borderId="9" xfId="0" applyFont="1" applyBorder="1" applyAlignment="1" applyProtection="1">
      <alignment horizontal="right" vertical="center"/>
    </xf>
    <xf numFmtId="0" fontId="8" fillId="0" borderId="3" xfId="0" applyFont="1" applyBorder="1" applyAlignment="1">
      <alignment horizontal="center" vertical="center"/>
      <protection locked="0"/>
    </xf>
    <xf numFmtId="4" fontId="8" fillId="0" borderId="9" xfId="0" applyNumberFormat="1" applyFont="1" applyBorder="1" applyAlignment="1">
      <alignment horizontal="right" vertical="center"/>
      <protection locked="0"/>
    </xf>
    <xf numFmtId="4" fontId="8" fillId="0" borderId="1" xfId="0" applyNumberFormat="1" applyFont="1" applyBorder="1" applyAlignment="1">
      <alignment horizontal="righ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selection activeCell="E28" sqref="E28"/>
    </sheetView>
  </sheetViews>
  <sheetFormatPr defaultColWidth="10.7083333333333" defaultRowHeight="12" customHeight="1" outlineLevelCol="3"/>
  <cols>
    <col min="1" max="1" width="37.1416666666667" customWidth="1"/>
    <col min="2" max="2" width="41.575" customWidth="1"/>
    <col min="3" max="3" width="42.7083333333333" customWidth="1"/>
    <col min="4" max="4" width="39.575" customWidth="1"/>
  </cols>
  <sheetData>
    <row r="1" ht="19.5" customHeight="1" spans="4:4">
      <c r="D1" s="191" t="s">
        <v>0</v>
      </c>
    </row>
    <row r="2" ht="36" customHeight="1" spans="1:4">
      <c r="A2" s="86" t="s">
        <v>1</v>
      </c>
      <c r="B2" s="307"/>
      <c r="C2" s="307"/>
      <c r="D2" s="307"/>
    </row>
    <row r="3" ht="24" customHeight="1" spans="1:4">
      <c r="A3" s="120" t="str">
        <f>"单位名称："&amp;"迪庆藏族自治州计划生育协会"</f>
        <v>单位名称：迪庆藏族自治州计划生育协会</v>
      </c>
      <c r="B3" s="308"/>
      <c r="C3" s="308"/>
      <c r="D3" s="118" t="s">
        <v>2</v>
      </c>
    </row>
    <row r="4" ht="19.5" customHeight="1" spans="1:4">
      <c r="A4" s="94" t="s">
        <v>3</v>
      </c>
      <c r="B4" s="96"/>
      <c r="C4" s="94" t="s">
        <v>4</v>
      </c>
      <c r="D4" s="96"/>
    </row>
    <row r="5" ht="19.5" customHeight="1" spans="1:4">
      <c r="A5" s="109" t="s">
        <v>5</v>
      </c>
      <c r="B5" s="109" t="s">
        <v>6</v>
      </c>
      <c r="C5" s="109" t="s">
        <v>7</v>
      </c>
      <c r="D5" s="109" t="s">
        <v>6</v>
      </c>
    </row>
    <row r="6" ht="19.5" customHeight="1" spans="1:4">
      <c r="A6" s="111"/>
      <c r="B6" s="111"/>
      <c r="C6" s="111"/>
      <c r="D6" s="111"/>
    </row>
    <row r="7" ht="22.5" customHeight="1" spans="1:4">
      <c r="A7" s="275" t="s">
        <v>8</v>
      </c>
      <c r="B7" s="61">
        <v>1816853.77</v>
      </c>
      <c r="C7" s="275" t="s">
        <v>9</v>
      </c>
      <c r="D7" s="61">
        <v>1079404.11</v>
      </c>
    </row>
    <row r="8" ht="22.5" customHeight="1" spans="1:4">
      <c r="A8" s="275" t="s">
        <v>10</v>
      </c>
      <c r="B8" s="61"/>
      <c r="C8" s="275" t="s">
        <v>11</v>
      </c>
      <c r="D8" s="61"/>
    </row>
    <row r="9" ht="22.5" customHeight="1" spans="1:4">
      <c r="A9" s="275" t="s">
        <v>12</v>
      </c>
      <c r="B9" s="61"/>
      <c r="C9" s="275" t="s">
        <v>13</v>
      </c>
      <c r="D9" s="61"/>
    </row>
    <row r="10" ht="22.5" customHeight="1" spans="1:4">
      <c r="A10" s="275" t="s">
        <v>14</v>
      </c>
      <c r="B10" s="184"/>
      <c r="C10" s="275" t="s">
        <v>15</v>
      </c>
      <c r="D10" s="61"/>
    </row>
    <row r="11" ht="22.5" customHeight="1" spans="1:4">
      <c r="A11" s="275" t="s">
        <v>16</v>
      </c>
      <c r="B11" s="61"/>
      <c r="C11" s="271" t="s">
        <v>17</v>
      </c>
      <c r="D11" s="184"/>
    </row>
    <row r="12" ht="22.5" customHeight="1" spans="1:4">
      <c r="A12" s="275" t="s">
        <v>18</v>
      </c>
      <c r="B12" s="184"/>
      <c r="C12" s="271" t="s">
        <v>19</v>
      </c>
      <c r="D12" s="184"/>
    </row>
    <row r="13" ht="22.5" customHeight="1" spans="1:4">
      <c r="A13" s="275" t="s">
        <v>20</v>
      </c>
      <c r="B13" s="184"/>
      <c r="C13" s="271" t="s">
        <v>21</v>
      </c>
      <c r="D13" s="184"/>
    </row>
    <row r="14" ht="22.5" customHeight="1" spans="1:4">
      <c r="A14" s="275" t="s">
        <v>22</v>
      </c>
      <c r="B14" s="184"/>
      <c r="C14" s="271" t="s">
        <v>23</v>
      </c>
      <c r="D14" s="184">
        <v>141719.84</v>
      </c>
    </row>
    <row r="15" ht="22.5" customHeight="1" spans="1:4">
      <c r="A15" s="309" t="s">
        <v>24</v>
      </c>
      <c r="B15" s="184"/>
      <c r="C15" s="271" t="s">
        <v>25</v>
      </c>
      <c r="D15" s="184">
        <v>482839.94</v>
      </c>
    </row>
    <row r="16" ht="22.5" customHeight="1" spans="1:4">
      <c r="A16" s="309" t="s">
        <v>26</v>
      </c>
      <c r="B16" s="310"/>
      <c r="C16" s="271" t="s">
        <v>27</v>
      </c>
      <c r="D16" s="184"/>
    </row>
    <row r="17" ht="22.5" customHeight="1" spans="1:4">
      <c r="A17" s="311"/>
      <c r="B17" s="312"/>
      <c r="C17" s="271" t="s">
        <v>28</v>
      </c>
      <c r="D17" s="184"/>
    </row>
    <row r="18" ht="22.5" customHeight="1" spans="1:4">
      <c r="A18" s="313"/>
      <c r="B18" s="313"/>
      <c r="C18" s="271" t="s">
        <v>29</v>
      </c>
      <c r="D18" s="184"/>
    </row>
    <row r="19" ht="22.5" customHeight="1" spans="1:4">
      <c r="A19" s="313"/>
      <c r="B19" s="313"/>
      <c r="C19" s="271" t="s">
        <v>30</v>
      </c>
      <c r="D19" s="184"/>
    </row>
    <row r="20" ht="22.5" customHeight="1" spans="1:4">
      <c r="A20" s="313"/>
      <c r="B20" s="313"/>
      <c r="C20" s="271" t="s">
        <v>31</v>
      </c>
      <c r="D20" s="184"/>
    </row>
    <row r="21" ht="22.5" customHeight="1" spans="1:4">
      <c r="A21" s="313"/>
      <c r="B21" s="313"/>
      <c r="C21" s="271" t="s">
        <v>32</v>
      </c>
      <c r="D21" s="184"/>
    </row>
    <row r="22" ht="22.5" customHeight="1" spans="1:4">
      <c r="A22" s="313"/>
      <c r="B22" s="313"/>
      <c r="C22" s="271" t="s">
        <v>33</v>
      </c>
      <c r="D22" s="184"/>
    </row>
    <row r="23" ht="22.5" customHeight="1" spans="1:4">
      <c r="A23" s="313"/>
      <c r="B23" s="313"/>
      <c r="C23" s="271" t="s">
        <v>34</v>
      </c>
      <c r="D23" s="184"/>
    </row>
    <row r="24" ht="22.5" customHeight="1" spans="1:4">
      <c r="A24" s="313"/>
      <c r="B24" s="313"/>
      <c r="C24" s="271" t="s">
        <v>35</v>
      </c>
      <c r="D24" s="184"/>
    </row>
    <row r="25" ht="22.5" customHeight="1" spans="1:4">
      <c r="A25" s="313"/>
      <c r="B25" s="313"/>
      <c r="C25" s="271" t="s">
        <v>36</v>
      </c>
      <c r="D25" s="184">
        <v>112889.88</v>
      </c>
    </row>
    <row r="26" ht="22.5" customHeight="1" spans="1:4">
      <c r="A26" s="313"/>
      <c r="B26" s="313"/>
      <c r="C26" s="271" t="s">
        <v>37</v>
      </c>
      <c r="D26" s="184"/>
    </row>
    <row r="27" ht="22.5" customHeight="1" spans="1:4">
      <c r="A27" s="313"/>
      <c r="B27" s="313"/>
      <c r="C27" s="271" t="s">
        <v>38</v>
      </c>
      <c r="D27" s="184"/>
    </row>
    <row r="28" ht="22.5" customHeight="1" spans="1:4">
      <c r="A28" s="313"/>
      <c r="B28" s="313"/>
      <c r="C28" s="271" t="s">
        <v>39</v>
      </c>
      <c r="D28" s="184"/>
    </row>
    <row r="29" ht="22.5" customHeight="1" spans="1:4">
      <c r="A29" s="313"/>
      <c r="B29" s="313"/>
      <c r="C29" s="271" t="s">
        <v>40</v>
      </c>
      <c r="D29" s="184"/>
    </row>
    <row r="30" ht="22.5" customHeight="1" spans="1:4">
      <c r="A30" s="314"/>
      <c r="B30" s="315"/>
      <c r="C30" s="271" t="s">
        <v>41</v>
      </c>
      <c r="D30" s="184"/>
    </row>
    <row r="31" ht="22.5" customHeight="1" spans="1:4">
      <c r="A31" s="314"/>
      <c r="B31" s="315"/>
      <c r="C31" s="271" t="s">
        <v>42</v>
      </c>
      <c r="D31" s="184"/>
    </row>
    <row r="32" ht="22.5" customHeight="1" spans="1:4">
      <c r="A32" s="314"/>
      <c r="B32" s="315"/>
      <c r="C32" s="271" t="s">
        <v>43</v>
      </c>
      <c r="D32" s="184"/>
    </row>
    <row r="33" ht="22.5" customHeight="1" spans="1:4">
      <c r="A33" s="314" t="s">
        <v>44</v>
      </c>
      <c r="B33" s="316">
        <v>1816853.77</v>
      </c>
      <c r="C33" s="276" t="s">
        <v>45</v>
      </c>
      <c r="D33" s="317">
        <v>1816853.77</v>
      </c>
    </row>
    <row r="34" ht="22.5" customHeight="1" spans="1:4">
      <c r="A34" s="309" t="s">
        <v>46</v>
      </c>
      <c r="B34" s="224"/>
      <c r="C34" s="275" t="s">
        <v>47</v>
      </c>
      <c r="D34" s="129"/>
    </row>
    <row r="35" ht="22.5" customHeight="1" spans="1:4">
      <c r="A35" s="309" t="s">
        <v>48</v>
      </c>
      <c r="B35" s="224"/>
      <c r="C35" s="275" t="s">
        <v>48</v>
      </c>
      <c r="D35" s="128"/>
    </row>
    <row r="36" ht="22.5" customHeight="1" spans="1:4">
      <c r="A36" s="309" t="s">
        <v>49</v>
      </c>
      <c r="B36" s="318"/>
      <c r="C36" s="275" t="s">
        <v>50</v>
      </c>
      <c r="D36" s="129"/>
    </row>
    <row r="37" ht="22.5" customHeight="1" spans="1:4">
      <c r="A37" s="319" t="s">
        <v>51</v>
      </c>
      <c r="B37" s="320">
        <v>1816853.77</v>
      </c>
      <c r="C37" s="276" t="s">
        <v>52</v>
      </c>
      <c r="D37" s="321">
        <v>1816853.77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10.7083333333333" defaultRowHeight="14.25" customHeight="1" outlineLevelCol="5"/>
  <cols>
    <col min="1" max="1" width="37.575" customWidth="1"/>
    <col min="2" max="2" width="19.7083333333333" customWidth="1"/>
    <col min="3" max="3" width="37.575" customWidth="1"/>
    <col min="4" max="6" width="33.2833333333333" customWidth="1"/>
  </cols>
  <sheetData>
    <row r="1" ht="15.75" customHeight="1" spans="1:6">
      <c r="A1" s="192">
        <v>1</v>
      </c>
      <c r="B1" s="193">
        <v>0</v>
      </c>
      <c r="C1" s="192">
        <v>1</v>
      </c>
      <c r="D1" s="194"/>
      <c r="E1" s="194"/>
      <c r="F1" s="191" t="s">
        <v>339</v>
      </c>
    </row>
    <row r="2" ht="36.75" customHeight="1" spans="1:6">
      <c r="A2" s="195" t="s">
        <v>340</v>
      </c>
      <c r="B2" s="196" t="s">
        <v>341</v>
      </c>
      <c r="C2" s="197"/>
      <c r="D2" s="198"/>
      <c r="E2" s="198"/>
      <c r="F2" s="198"/>
    </row>
    <row r="3" ht="13.5" customHeight="1" spans="1:6">
      <c r="A3" s="88" t="str">
        <f>"单位名称："&amp;"迪庆藏族自治州计划生育协会"</f>
        <v>单位名称：迪庆藏族自治州计划生育协会</v>
      </c>
      <c r="B3" s="88" t="s">
        <v>342</v>
      </c>
      <c r="C3" s="192"/>
      <c r="D3" s="194"/>
      <c r="E3" s="194"/>
      <c r="F3" s="191" t="s">
        <v>2</v>
      </c>
    </row>
    <row r="4" ht="19.5" customHeight="1" spans="1:6">
      <c r="A4" s="199" t="s">
        <v>188</v>
      </c>
      <c r="B4" s="200" t="s">
        <v>75</v>
      </c>
      <c r="C4" s="201" t="s">
        <v>76</v>
      </c>
      <c r="D4" s="95" t="s">
        <v>343</v>
      </c>
      <c r="E4" s="95"/>
      <c r="F4" s="96"/>
    </row>
    <row r="5" ht="18.75" customHeight="1" spans="1:6">
      <c r="A5" s="202"/>
      <c r="B5" s="203"/>
      <c r="C5" s="186"/>
      <c r="D5" s="185" t="s">
        <v>57</v>
      </c>
      <c r="E5" s="185" t="s">
        <v>77</v>
      </c>
      <c r="F5" s="185" t="s">
        <v>78</v>
      </c>
    </row>
    <row r="6" ht="18.75" customHeight="1" spans="1:6">
      <c r="A6" s="202">
        <v>1</v>
      </c>
      <c r="B6" s="204" t="s">
        <v>157</v>
      </c>
      <c r="C6" s="186">
        <v>3</v>
      </c>
      <c r="D6" s="185">
        <v>4</v>
      </c>
      <c r="E6" s="185">
        <v>5</v>
      </c>
      <c r="F6" s="185">
        <v>6</v>
      </c>
    </row>
    <row r="7" ht="22.5" customHeight="1" spans="1:6">
      <c r="A7" s="205"/>
      <c r="B7" s="169"/>
      <c r="C7" s="169"/>
      <c r="D7" s="170"/>
      <c r="E7" s="206"/>
      <c r="F7" s="206"/>
    </row>
    <row r="8" ht="22.5" customHeight="1" spans="1:6">
      <c r="A8" s="205"/>
      <c r="B8" s="169"/>
      <c r="C8" s="169"/>
      <c r="D8" s="170"/>
      <c r="E8" s="206"/>
      <c r="F8" s="206"/>
    </row>
    <row r="9" ht="22.5" customHeight="1" spans="1:6">
      <c r="A9" s="207" t="s">
        <v>113</v>
      </c>
      <c r="B9" s="208" t="s">
        <v>113</v>
      </c>
      <c r="C9" s="209" t="s">
        <v>113</v>
      </c>
      <c r="D9" s="210"/>
      <c r="E9" s="211"/>
      <c r="F9" s="211"/>
    </row>
    <row r="10" customHeight="1" spans="1:1">
      <c r="A10" t="s">
        <v>344</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11" sqref="A11"/>
    </sheetView>
  </sheetViews>
  <sheetFormatPr defaultColWidth="10.7083333333333" defaultRowHeight="14.25" customHeight="1"/>
  <cols>
    <col min="1" max="1" width="45.7083333333333" customWidth="1"/>
    <col min="2" max="2" width="25.2833333333333" customWidth="1"/>
    <col min="3" max="3" width="41.1416666666667" customWidth="1"/>
    <col min="4" max="4" width="9" customWidth="1"/>
    <col min="5" max="5" width="12" customWidth="1"/>
    <col min="6" max="17" width="19.2833333333333" customWidth="1"/>
  </cols>
  <sheetData>
    <row r="1" ht="15.75" customHeight="1" spans="1:17">
      <c r="A1" s="84"/>
      <c r="B1" s="84"/>
      <c r="C1" s="84"/>
      <c r="D1" s="84"/>
      <c r="E1" s="84"/>
      <c r="F1" s="84"/>
      <c r="G1" s="84"/>
      <c r="H1" s="84"/>
      <c r="I1" s="84"/>
      <c r="J1" s="84"/>
      <c r="O1" s="138"/>
      <c r="P1" s="138"/>
      <c r="Q1" s="118" t="s">
        <v>345</v>
      </c>
    </row>
    <row r="2" ht="35.25" customHeight="1" spans="1:17">
      <c r="A2" s="119" t="s">
        <v>346</v>
      </c>
      <c r="B2" s="87"/>
      <c r="C2" s="87"/>
      <c r="D2" s="87"/>
      <c r="E2" s="87"/>
      <c r="F2" s="87"/>
      <c r="G2" s="87"/>
      <c r="H2" s="87"/>
      <c r="I2" s="87"/>
      <c r="J2" s="87"/>
      <c r="K2" s="141"/>
      <c r="L2" s="87"/>
      <c r="M2" s="87"/>
      <c r="N2" s="87"/>
      <c r="O2" s="141"/>
      <c r="P2" s="141"/>
      <c r="Q2" s="87"/>
    </row>
    <row r="3" ht="18.75" customHeight="1" spans="1:17">
      <c r="A3" s="120" t="str">
        <f>"单位名称："&amp;"迪庆藏族自治州计划生育协会"</f>
        <v>单位名称：迪庆藏族自治州计划生育协会</v>
      </c>
      <c r="B3" s="90"/>
      <c r="C3" s="90"/>
      <c r="D3" s="90"/>
      <c r="E3" s="90"/>
      <c r="F3" s="90"/>
      <c r="G3" s="90"/>
      <c r="H3" s="90"/>
      <c r="I3" s="90"/>
      <c r="J3" s="90"/>
      <c r="O3" s="176"/>
      <c r="P3" s="176"/>
      <c r="Q3" s="191" t="s">
        <v>179</v>
      </c>
    </row>
    <row r="4" ht="15.75" customHeight="1" spans="1:17">
      <c r="A4" s="93" t="s">
        <v>347</v>
      </c>
      <c r="B4" s="161" t="s">
        <v>348</v>
      </c>
      <c r="C4" s="161" t="s">
        <v>349</v>
      </c>
      <c r="D4" s="161" t="s">
        <v>350</v>
      </c>
      <c r="E4" s="161" t="s">
        <v>351</v>
      </c>
      <c r="F4" s="161" t="s">
        <v>352</v>
      </c>
      <c r="G4" s="124" t="s">
        <v>195</v>
      </c>
      <c r="H4" s="124"/>
      <c r="I4" s="124"/>
      <c r="J4" s="124"/>
      <c r="K4" s="146"/>
      <c r="L4" s="124"/>
      <c r="M4" s="124"/>
      <c r="N4" s="124"/>
      <c r="O4" s="179"/>
      <c r="P4" s="146"/>
      <c r="Q4" s="125"/>
    </row>
    <row r="5" ht="17.25" customHeight="1" spans="1:17">
      <c r="A5" s="98"/>
      <c r="B5" s="163"/>
      <c r="C5" s="163"/>
      <c r="D5" s="163"/>
      <c r="E5" s="163"/>
      <c r="F5" s="163"/>
      <c r="G5" s="163" t="s">
        <v>57</v>
      </c>
      <c r="H5" s="163" t="s">
        <v>60</v>
      </c>
      <c r="I5" s="163" t="s">
        <v>353</v>
      </c>
      <c r="J5" s="163" t="s">
        <v>354</v>
      </c>
      <c r="K5" s="188" t="s">
        <v>355</v>
      </c>
      <c r="L5" s="180" t="s">
        <v>80</v>
      </c>
      <c r="M5" s="180"/>
      <c r="N5" s="180"/>
      <c r="O5" s="189"/>
      <c r="P5" s="190"/>
      <c r="Q5" s="165"/>
    </row>
    <row r="6" ht="54" customHeight="1" spans="1:17">
      <c r="A6" s="100"/>
      <c r="B6" s="165"/>
      <c r="C6" s="165"/>
      <c r="D6" s="165"/>
      <c r="E6" s="165"/>
      <c r="F6" s="165"/>
      <c r="G6" s="165"/>
      <c r="H6" s="165" t="s">
        <v>59</v>
      </c>
      <c r="I6" s="165"/>
      <c r="J6" s="165"/>
      <c r="K6" s="166"/>
      <c r="L6" s="165" t="s">
        <v>59</v>
      </c>
      <c r="M6" s="165" t="s">
        <v>66</v>
      </c>
      <c r="N6" s="165" t="s">
        <v>202</v>
      </c>
      <c r="O6" s="183" t="s">
        <v>68</v>
      </c>
      <c r="P6" s="166" t="s">
        <v>69</v>
      </c>
      <c r="Q6" s="165" t="s">
        <v>70</v>
      </c>
    </row>
    <row r="7" ht="19.5" customHeight="1" spans="1:17">
      <c r="A7" s="111">
        <v>1</v>
      </c>
      <c r="B7" s="185">
        <v>2</v>
      </c>
      <c r="C7" s="185">
        <v>3</v>
      </c>
      <c r="D7" s="185">
        <v>4</v>
      </c>
      <c r="E7" s="185">
        <v>5</v>
      </c>
      <c r="F7" s="185">
        <v>6</v>
      </c>
      <c r="G7" s="186">
        <v>7</v>
      </c>
      <c r="H7" s="186">
        <v>8</v>
      </c>
      <c r="I7" s="186">
        <v>9</v>
      </c>
      <c r="J7" s="186">
        <v>10</v>
      </c>
      <c r="K7" s="186">
        <v>11</v>
      </c>
      <c r="L7" s="186">
        <v>12</v>
      </c>
      <c r="M7" s="186">
        <v>13</v>
      </c>
      <c r="N7" s="186">
        <v>14</v>
      </c>
      <c r="O7" s="186">
        <v>15</v>
      </c>
      <c r="P7" s="186">
        <v>16</v>
      </c>
      <c r="Q7" s="186">
        <v>17</v>
      </c>
    </row>
    <row r="8" ht="22.5" customHeight="1" spans="1:17">
      <c r="A8" s="82"/>
      <c r="B8" s="168"/>
      <c r="C8" s="168"/>
      <c r="D8" s="168"/>
      <c r="E8" s="187"/>
      <c r="F8" s="170"/>
      <c r="G8" s="170"/>
      <c r="H8" s="170"/>
      <c r="I8" s="170"/>
      <c r="J8" s="170"/>
      <c r="K8" s="170"/>
      <c r="L8" s="170"/>
      <c r="M8" s="170"/>
      <c r="N8" s="170"/>
      <c r="O8" s="184"/>
      <c r="P8" s="170"/>
      <c r="Q8" s="170"/>
    </row>
    <row r="9" ht="22.5" customHeight="1" spans="1:17">
      <c r="A9" s="82"/>
      <c r="B9" s="168"/>
      <c r="C9" s="168"/>
      <c r="D9" s="168"/>
      <c r="E9" s="187"/>
      <c r="F9" s="170"/>
      <c r="G9" s="170"/>
      <c r="H9" s="170"/>
      <c r="I9" s="170"/>
      <c r="J9" s="170"/>
      <c r="K9" s="170"/>
      <c r="L9" s="170"/>
      <c r="M9" s="170"/>
      <c r="N9" s="170"/>
      <c r="O9" s="184"/>
      <c r="P9" s="170"/>
      <c r="Q9" s="170"/>
    </row>
    <row r="10" ht="22.5" customHeight="1" spans="1:17">
      <c r="A10" s="57" t="s">
        <v>113</v>
      </c>
      <c r="B10" s="171"/>
      <c r="C10" s="171"/>
      <c r="D10" s="171"/>
      <c r="E10" s="187"/>
      <c r="F10" s="170"/>
      <c r="G10" s="170"/>
      <c r="H10" s="170"/>
      <c r="I10" s="170"/>
      <c r="J10" s="170"/>
      <c r="K10" s="170"/>
      <c r="L10" s="170"/>
      <c r="M10" s="170"/>
      <c r="N10" s="170"/>
      <c r="O10" s="184"/>
      <c r="P10" s="170"/>
      <c r="Q10" s="170"/>
    </row>
    <row r="11" customHeight="1" spans="1:1">
      <c r="A11" t="s">
        <v>356</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B17" sqref="B17"/>
    </sheetView>
  </sheetViews>
  <sheetFormatPr defaultColWidth="10.7083333333333" defaultRowHeight="14.25" customHeight="1"/>
  <cols>
    <col min="1" max="1" width="36.7083333333333" customWidth="1"/>
    <col min="2" max="3" width="25.575" customWidth="1"/>
    <col min="4" max="14" width="22.1416666666667" customWidth="1"/>
  </cols>
  <sheetData>
    <row r="1" ht="13.5" customHeight="1" spans="1:14">
      <c r="A1" s="155"/>
      <c r="B1" s="155"/>
      <c r="C1" s="156"/>
      <c r="D1" s="155"/>
      <c r="E1" s="155"/>
      <c r="F1" s="155"/>
      <c r="G1" s="155"/>
      <c r="H1" s="157"/>
      <c r="I1" s="173"/>
      <c r="J1" s="173"/>
      <c r="K1" s="173"/>
      <c r="L1" s="138"/>
      <c r="M1" s="174"/>
      <c r="N1" s="175" t="s">
        <v>357</v>
      </c>
    </row>
    <row r="2" ht="34.5" customHeight="1" spans="1:14">
      <c r="A2" s="119" t="s">
        <v>358</v>
      </c>
      <c r="B2" s="158"/>
      <c r="C2" s="141"/>
      <c r="D2" s="158"/>
      <c r="E2" s="158"/>
      <c r="F2" s="158"/>
      <c r="G2" s="158"/>
      <c r="H2" s="159"/>
      <c r="I2" s="158"/>
      <c r="J2" s="158"/>
      <c r="K2" s="158"/>
      <c r="L2" s="141"/>
      <c r="M2" s="159"/>
      <c r="N2" s="158"/>
    </row>
    <row r="3" ht="18.75" customHeight="1" spans="1:14">
      <c r="A3" s="142" t="str">
        <f>"单位名称："&amp;"迪庆藏族自治州计划生育协会"</f>
        <v>单位名称：迪庆藏族自治州计划生育协会</v>
      </c>
      <c r="B3" s="143"/>
      <c r="C3" s="160"/>
      <c r="D3" s="143"/>
      <c r="E3" s="143"/>
      <c r="F3" s="143"/>
      <c r="G3" s="143"/>
      <c r="H3" s="157"/>
      <c r="I3" s="173"/>
      <c r="J3" s="173"/>
      <c r="K3" s="173"/>
      <c r="L3" s="176"/>
      <c r="M3" s="177"/>
      <c r="N3" s="178" t="s">
        <v>179</v>
      </c>
    </row>
    <row r="4" ht="18.75" customHeight="1" spans="1:14">
      <c r="A4" s="93" t="s">
        <v>347</v>
      </c>
      <c r="B4" s="161" t="s">
        <v>359</v>
      </c>
      <c r="C4" s="162" t="s">
        <v>360</v>
      </c>
      <c r="D4" s="124" t="s">
        <v>195</v>
      </c>
      <c r="E4" s="124"/>
      <c r="F4" s="124"/>
      <c r="G4" s="124"/>
      <c r="H4" s="146"/>
      <c r="I4" s="124"/>
      <c r="J4" s="124"/>
      <c r="K4" s="124"/>
      <c r="L4" s="179"/>
      <c r="M4" s="146"/>
      <c r="N4" s="125"/>
    </row>
    <row r="5" ht="17.25" customHeight="1" spans="1:14">
      <c r="A5" s="98"/>
      <c r="B5" s="163"/>
      <c r="C5" s="164"/>
      <c r="D5" s="163" t="s">
        <v>57</v>
      </c>
      <c r="E5" s="163" t="s">
        <v>60</v>
      </c>
      <c r="F5" s="163" t="s">
        <v>353</v>
      </c>
      <c r="G5" s="163" t="s">
        <v>354</v>
      </c>
      <c r="H5" s="164" t="s">
        <v>355</v>
      </c>
      <c r="I5" s="180" t="s">
        <v>80</v>
      </c>
      <c r="J5" s="180"/>
      <c r="K5" s="180"/>
      <c r="L5" s="181"/>
      <c r="M5" s="182"/>
      <c r="N5" s="165"/>
    </row>
    <row r="6" ht="54" customHeight="1" spans="1:14">
      <c r="A6" s="100"/>
      <c r="B6" s="165"/>
      <c r="C6" s="166"/>
      <c r="D6" s="165"/>
      <c r="E6" s="165"/>
      <c r="F6" s="165"/>
      <c r="G6" s="165"/>
      <c r="H6" s="166"/>
      <c r="I6" s="165" t="s">
        <v>59</v>
      </c>
      <c r="J6" s="165" t="s">
        <v>66</v>
      </c>
      <c r="K6" s="165" t="s">
        <v>202</v>
      </c>
      <c r="L6" s="183" t="s">
        <v>68</v>
      </c>
      <c r="M6" s="166" t="s">
        <v>69</v>
      </c>
      <c r="N6" s="165" t="s">
        <v>70</v>
      </c>
    </row>
    <row r="7" ht="19.5" customHeight="1" spans="1:14">
      <c r="A7" s="167">
        <v>1</v>
      </c>
      <c r="B7" s="167">
        <v>2</v>
      </c>
      <c r="C7" s="167">
        <v>3</v>
      </c>
      <c r="D7" s="167">
        <v>4</v>
      </c>
      <c r="E7" s="167">
        <v>5</v>
      </c>
      <c r="F7" s="167">
        <v>6</v>
      </c>
      <c r="G7" s="167">
        <v>7</v>
      </c>
      <c r="H7" s="167">
        <v>8</v>
      </c>
      <c r="I7" s="167">
        <v>9</v>
      </c>
      <c r="J7" s="167">
        <v>10</v>
      </c>
      <c r="K7" s="167">
        <v>11</v>
      </c>
      <c r="L7" s="167">
        <v>12</v>
      </c>
      <c r="M7" s="167">
        <v>13</v>
      </c>
      <c r="N7" s="167">
        <v>14</v>
      </c>
    </row>
    <row r="8" ht="22.5" customHeight="1" spans="1:14">
      <c r="A8" s="82"/>
      <c r="B8" s="168"/>
      <c r="C8" s="169"/>
      <c r="D8" s="170"/>
      <c r="E8" s="170"/>
      <c r="F8" s="170"/>
      <c r="G8" s="170"/>
      <c r="H8" s="170"/>
      <c r="I8" s="170"/>
      <c r="J8" s="170"/>
      <c r="K8" s="170"/>
      <c r="L8" s="184"/>
      <c r="M8" s="170"/>
      <c r="N8" s="170"/>
    </row>
    <row r="9" ht="22.5" customHeight="1" spans="1:14">
      <c r="A9" s="82"/>
      <c r="B9" s="168"/>
      <c r="C9" s="169"/>
      <c r="D9" s="170"/>
      <c r="E9" s="170"/>
      <c r="F9" s="170"/>
      <c r="G9" s="170"/>
      <c r="H9" s="170"/>
      <c r="I9" s="170"/>
      <c r="J9" s="170"/>
      <c r="K9" s="170"/>
      <c r="L9" s="184"/>
      <c r="M9" s="170"/>
      <c r="N9" s="170"/>
    </row>
    <row r="10" ht="22.5" customHeight="1" spans="1:14">
      <c r="A10" s="57" t="s">
        <v>113</v>
      </c>
      <c r="B10" s="171"/>
      <c r="C10" s="172"/>
      <c r="D10" s="170"/>
      <c r="E10" s="170"/>
      <c r="F10" s="170"/>
      <c r="G10" s="170"/>
      <c r="H10" s="170"/>
      <c r="I10" s="170"/>
      <c r="J10" s="170"/>
      <c r="K10" s="170"/>
      <c r="L10" s="184"/>
      <c r="M10" s="170"/>
      <c r="N10" s="170"/>
    </row>
    <row r="11" customHeight="1" spans="1:1">
      <c r="A11" t="s">
        <v>361</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D31" sqref="D31"/>
    </sheetView>
  </sheetViews>
  <sheetFormatPr defaultColWidth="10.7083333333333" defaultRowHeight="14.25" customHeight="1" outlineLevelCol="7"/>
  <cols>
    <col min="1" max="1" width="44" customWidth="1"/>
    <col min="2" max="4" width="20.575" customWidth="1"/>
    <col min="5" max="8" width="21.1416666666667" customWidth="1"/>
  </cols>
  <sheetData>
    <row r="1" ht="19.5" customHeight="1" spans="1:8">
      <c r="A1" s="84"/>
      <c r="B1" s="84"/>
      <c r="C1" s="84"/>
      <c r="D1" s="139"/>
      <c r="H1" s="140" t="s">
        <v>362</v>
      </c>
    </row>
    <row r="2" ht="48" customHeight="1" spans="1:8">
      <c r="A2" s="119" t="s">
        <v>363</v>
      </c>
      <c r="B2" s="87"/>
      <c r="C2" s="87"/>
      <c r="D2" s="87"/>
      <c r="E2" s="141"/>
      <c r="F2" s="141"/>
      <c r="G2" s="141"/>
      <c r="H2" s="141"/>
    </row>
    <row r="3" ht="18" customHeight="1" spans="1:8">
      <c r="A3" s="142" t="str">
        <f>"单位名称："&amp;"迪庆藏族自治州计划生育协会"</f>
        <v>单位名称：迪庆藏族自治州计划生育协会</v>
      </c>
      <c r="B3" s="143"/>
      <c r="C3" s="143"/>
      <c r="D3" s="144"/>
      <c r="H3" s="145" t="s">
        <v>179</v>
      </c>
    </row>
    <row r="4" ht="19.5" customHeight="1" spans="1:8">
      <c r="A4" s="109" t="s">
        <v>364</v>
      </c>
      <c r="B4" s="94" t="s">
        <v>195</v>
      </c>
      <c r="C4" s="95"/>
      <c r="D4" s="96"/>
      <c r="E4" s="146" t="s">
        <v>365</v>
      </c>
      <c r="F4" s="146"/>
      <c r="G4" s="146"/>
      <c r="H4" s="147"/>
    </row>
    <row r="5" ht="40.5" customHeight="1" spans="1:8">
      <c r="A5" s="111"/>
      <c r="B5" s="110" t="s">
        <v>57</v>
      </c>
      <c r="C5" s="93" t="s">
        <v>60</v>
      </c>
      <c r="D5" s="148" t="s">
        <v>366</v>
      </c>
      <c r="E5" s="149" t="s">
        <v>367</v>
      </c>
      <c r="F5" s="149" t="s">
        <v>368</v>
      </c>
      <c r="G5" s="149" t="s">
        <v>369</v>
      </c>
      <c r="H5" s="149" t="s">
        <v>370</v>
      </c>
    </row>
    <row r="6" ht="19.5" customHeight="1" spans="1:8">
      <c r="A6" s="150">
        <v>1</v>
      </c>
      <c r="B6" s="150">
        <v>2</v>
      </c>
      <c r="C6" s="150">
        <v>3</v>
      </c>
      <c r="D6" s="151">
        <v>4</v>
      </c>
      <c r="E6" s="151">
        <v>5</v>
      </c>
      <c r="F6" s="151">
        <v>6</v>
      </c>
      <c r="G6" s="151">
        <v>7</v>
      </c>
      <c r="H6" s="150">
        <v>8</v>
      </c>
    </row>
    <row r="7" ht="22.5" customHeight="1" spans="1:8">
      <c r="A7" s="152" t="s">
        <v>72</v>
      </c>
      <c r="B7" s="153"/>
      <c r="C7" s="153"/>
      <c r="D7" s="154"/>
      <c r="E7" s="153"/>
      <c r="F7" s="153"/>
      <c r="G7" s="153"/>
      <c r="H7" s="153"/>
    </row>
    <row r="8" ht="22.5" customHeight="1" spans="1:8">
      <c r="A8" s="152" t="str">
        <f>"    "&amp;"计划生育家庭意外伤害保险专项经费"</f>
        <v>    计划生育家庭意外伤害保险专项经费</v>
      </c>
      <c r="B8" s="153">
        <v>20000</v>
      </c>
      <c r="C8" s="153">
        <v>20000</v>
      </c>
      <c r="D8" s="154"/>
      <c r="E8" s="153"/>
      <c r="F8" s="153">
        <v>6000</v>
      </c>
      <c r="G8" s="153">
        <v>8000</v>
      </c>
      <c r="H8" s="153">
        <v>6000</v>
      </c>
    </row>
    <row r="9" ht="22.5" customHeight="1" spans="1:8">
      <c r="A9" s="21" t="s">
        <v>57</v>
      </c>
      <c r="B9" s="153">
        <v>20000</v>
      </c>
      <c r="C9" s="153">
        <v>20000</v>
      </c>
      <c r="D9" s="154"/>
      <c r="E9" s="153"/>
      <c r="F9" s="153">
        <v>6000</v>
      </c>
      <c r="G9" s="153">
        <v>8000</v>
      </c>
      <c r="H9" s="153">
        <v>6000</v>
      </c>
    </row>
  </sheetData>
  <mergeCells count="5">
    <mergeCell ref="A2:H2"/>
    <mergeCell ref="A3:D3"/>
    <mergeCell ref="B4:D4"/>
    <mergeCell ref="E4:H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2"/>
  <sheetViews>
    <sheetView showZeros="0" workbookViewId="0">
      <selection activeCell="D32" sqref="D32"/>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9.5" customHeight="1" spans="10:10">
      <c r="J1" s="138" t="s">
        <v>371</v>
      </c>
    </row>
    <row r="2" ht="36" customHeight="1" spans="1:10">
      <c r="A2" s="86" t="s">
        <v>372</v>
      </c>
      <c r="B2" s="87"/>
      <c r="C2" s="87"/>
      <c r="D2" s="87"/>
      <c r="E2" s="87"/>
      <c r="F2" s="133"/>
      <c r="G2" s="87"/>
      <c r="H2" s="133"/>
      <c r="I2" s="133"/>
      <c r="J2" s="87"/>
    </row>
    <row r="3" ht="17.25" customHeight="1" spans="1:2">
      <c r="A3" s="134" t="str">
        <f>"单位名称："&amp;"迪庆藏族自治州计划生育协会"</f>
        <v>单位名称：迪庆藏族自治州计划生育协会</v>
      </c>
      <c r="B3" s="135"/>
    </row>
    <row r="4" ht="44.25" customHeight="1" spans="1:10">
      <c r="A4" s="126" t="s">
        <v>277</v>
      </c>
      <c r="B4" s="126" t="s">
        <v>278</v>
      </c>
      <c r="C4" s="126" t="s">
        <v>279</v>
      </c>
      <c r="D4" s="126" t="s">
        <v>280</v>
      </c>
      <c r="E4" s="126" t="s">
        <v>281</v>
      </c>
      <c r="F4" s="136" t="s">
        <v>282</v>
      </c>
      <c r="G4" s="126" t="s">
        <v>283</v>
      </c>
      <c r="H4" s="136" t="s">
        <v>284</v>
      </c>
      <c r="I4" s="136" t="s">
        <v>285</v>
      </c>
      <c r="J4" s="126" t="s">
        <v>286</v>
      </c>
    </row>
    <row r="5" ht="19.5" customHeight="1" spans="1:10">
      <c r="A5" s="126">
        <v>1</v>
      </c>
      <c r="B5" s="126">
        <v>2</v>
      </c>
      <c r="C5" s="126">
        <v>3</v>
      </c>
      <c r="D5" s="126">
        <v>4</v>
      </c>
      <c r="E5" s="126">
        <v>5</v>
      </c>
      <c r="F5" s="136">
        <v>6</v>
      </c>
      <c r="G5" s="126">
        <v>7</v>
      </c>
      <c r="H5" s="136">
        <v>8</v>
      </c>
      <c r="I5" s="136">
        <v>9</v>
      </c>
      <c r="J5" s="126">
        <v>10</v>
      </c>
    </row>
    <row r="6" ht="22.5" customHeight="1" spans="1:10">
      <c r="A6" s="72" t="s">
        <v>72</v>
      </c>
      <c r="B6" s="79"/>
      <c r="C6" s="79"/>
      <c r="D6" s="79"/>
      <c r="E6" s="46"/>
      <c r="F6" s="137"/>
      <c r="G6" s="46"/>
      <c r="H6" s="137"/>
      <c r="I6" s="137"/>
      <c r="J6" s="46"/>
    </row>
    <row r="7" ht="22.5" customHeight="1" spans="1:10">
      <c r="A7" s="72" t="str">
        <f>"    "&amp;"计划生育家庭意外伤害保险专项经费"</f>
        <v>    计划生育家庭意外伤害保险专项经费</v>
      </c>
      <c r="B7" s="72" t="s">
        <v>373</v>
      </c>
      <c r="C7" s="72" t="s">
        <v>374</v>
      </c>
      <c r="D7" s="72" t="s">
        <v>374</v>
      </c>
      <c r="E7" s="72" t="s">
        <v>374</v>
      </c>
      <c r="F7" s="71" t="s">
        <v>374</v>
      </c>
      <c r="G7" s="72" t="s">
        <v>374</v>
      </c>
      <c r="H7" s="72" t="s">
        <v>374</v>
      </c>
      <c r="I7" s="72" t="s">
        <v>374</v>
      </c>
      <c r="J7" s="72" t="s">
        <v>374</v>
      </c>
    </row>
    <row r="8" ht="22.5" customHeight="1" spans="1:10">
      <c r="A8" s="72"/>
      <c r="B8" s="72"/>
      <c r="C8" s="72" t="s">
        <v>288</v>
      </c>
      <c r="D8" s="72" t="s">
        <v>289</v>
      </c>
      <c r="E8" s="72" t="s">
        <v>375</v>
      </c>
      <c r="F8" s="71" t="s">
        <v>291</v>
      </c>
      <c r="G8" s="72" t="s">
        <v>376</v>
      </c>
      <c r="H8" s="72" t="s">
        <v>377</v>
      </c>
      <c r="I8" s="72" t="s">
        <v>293</v>
      </c>
      <c r="J8" s="72" t="s">
        <v>378</v>
      </c>
    </row>
    <row r="9" ht="22.5" customHeight="1" spans="1:10">
      <c r="A9" s="62"/>
      <c r="B9" s="62"/>
      <c r="C9" s="72" t="s">
        <v>288</v>
      </c>
      <c r="D9" s="72" t="s">
        <v>295</v>
      </c>
      <c r="E9" s="72" t="s">
        <v>379</v>
      </c>
      <c r="F9" s="71" t="s">
        <v>291</v>
      </c>
      <c r="G9" s="72" t="s">
        <v>297</v>
      </c>
      <c r="H9" s="72" t="s">
        <v>298</v>
      </c>
      <c r="I9" s="72" t="s">
        <v>293</v>
      </c>
      <c r="J9" s="72" t="s">
        <v>380</v>
      </c>
    </row>
    <row r="10" ht="22.5" customHeight="1" spans="1:10">
      <c r="A10" s="62"/>
      <c r="B10" s="62"/>
      <c r="C10" s="72" t="s">
        <v>288</v>
      </c>
      <c r="D10" s="72" t="s">
        <v>300</v>
      </c>
      <c r="E10" s="72" t="s">
        <v>335</v>
      </c>
      <c r="F10" s="71" t="s">
        <v>291</v>
      </c>
      <c r="G10" s="72" t="s">
        <v>297</v>
      </c>
      <c r="H10" s="72" t="s">
        <v>298</v>
      </c>
      <c r="I10" s="72" t="s">
        <v>323</v>
      </c>
      <c r="J10" s="72" t="s">
        <v>381</v>
      </c>
    </row>
    <row r="11" ht="22.5" customHeight="1" spans="1:10">
      <c r="A11" s="62"/>
      <c r="B11" s="62"/>
      <c r="C11" s="72" t="s">
        <v>302</v>
      </c>
      <c r="D11" s="72" t="s">
        <v>382</v>
      </c>
      <c r="E11" s="72" t="s">
        <v>383</v>
      </c>
      <c r="F11" s="71" t="s">
        <v>291</v>
      </c>
      <c r="G11" s="72" t="s">
        <v>384</v>
      </c>
      <c r="H11" s="72" t="s">
        <v>385</v>
      </c>
      <c r="I11" s="72" t="s">
        <v>293</v>
      </c>
      <c r="J11" s="72" t="s">
        <v>386</v>
      </c>
    </row>
    <row r="12" ht="22.5" customHeight="1" spans="1:10">
      <c r="A12" s="62"/>
      <c r="B12" s="62"/>
      <c r="C12" s="72" t="s">
        <v>307</v>
      </c>
      <c r="D12" s="72" t="s">
        <v>308</v>
      </c>
      <c r="E12" s="72" t="s">
        <v>387</v>
      </c>
      <c r="F12" s="71" t="s">
        <v>291</v>
      </c>
      <c r="G12" s="72" t="s">
        <v>297</v>
      </c>
      <c r="H12" s="72" t="s">
        <v>298</v>
      </c>
      <c r="I12" s="72" t="s">
        <v>323</v>
      </c>
      <c r="J12" s="72" t="s">
        <v>388</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2" sqref="A12"/>
    </sheetView>
  </sheetViews>
  <sheetFormatPr defaultColWidth="10.7083333333333" defaultRowHeight="12" customHeight="1" outlineLevelCol="7"/>
  <cols>
    <col min="1" max="1" width="33.85" customWidth="1"/>
    <col min="2" max="2" width="21.85" customWidth="1"/>
    <col min="3" max="3" width="29" customWidth="1"/>
    <col min="4" max="4" width="27.575" customWidth="1"/>
    <col min="5" max="5" width="20.85" customWidth="1"/>
    <col min="6" max="6" width="27.575" customWidth="1"/>
    <col min="7" max="7" width="29.2833333333333" customWidth="1"/>
    <col min="8" max="8" width="22" customWidth="1"/>
  </cols>
  <sheetData>
    <row r="1" ht="14.25" customHeight="1" spans="8:8">
      <c r="H1" s="118" t="s">
        <v>389</v>
      </c>
    </row>
    <row r="2" ht="34.5" customHeight="1" spans="1:8">
      <c r="A2" s="119" t="s">
        <v>390</v>
      </c>
      <c r="B2" s="87"/>
      <c r="C2" s="87"/>
      <c r="D2" s="87"/>
      <c r="E2" s="87"/>
      <c r="F2" s="87"/>
      <c r="G2" s="87"/>
      <c r="H2" s="87"/>
    </row>
    <row r="3" ht="19.5" customHeight="1" spans="1:8">
      <c r="A3" s="120" t="str">
        <f>"单位名称："&amp;"迪庆藏族自治州计划生育协会"</f>
        <v>单位名称：迪庆藏族自治州计划生育协会</v>
      </c>
      <c r="B3" s="89"/>
      <c r="C3" s="121"/>
      <c r="H3" s="122" t="s">
        <v>179</v>
      </c>
    </row>
    <row r="4" ht="18" customHeight="1" spans="1:8">
      <c r="A4" s="93" t="s">
        <v>188</v>
      </c>
      <c r="B4" s="93" t="s">
        <v>391</v>
      </c>
      <c r="C4" s="93" t="s">
        <v>392</v>
      </c>
      <c r="D4" s="93" t="s">
        <v>393</v>
      </c>
      <c r="E4" s="93" t="s">
        <v>394</v>
      </c>
      <c r="F4" s="123" t="s">
        <v>395</v>
      </c>
      <c r="G4" s="124"/>
      <c r="H4" s="125"/>
    </row>
    <row r="5" ht="18" customHeight="1" spans="1:8">
      <c r="A5" s="100"/>
      <c r="B5" s="100"/>
      <c r="C5" s="100"/>
      <c r="D5" s="100"/>
      <c r="E5" s="100"/>
      <c r="F5" s="126" t="s">
        <v>351</v>
      </c>
      <c r="G5" s="126" t="s">
        <v>396</v>
      </c>
      <c r="H5" s="126" t="s">
        <v>397</v>
      </c>
    </row>
    <row r="6" ht="21" customHeight="1" spans="1:8">
      <c r="A6" s="126">
        <v>1</v>
      </c>
      <c r="B6" s="126">
        <v>2</v>
      </c>
      <c r="C6" s="126">
        <v>3</v>
      </c>
      <c r="D6" s="126">
        <v>4</v>
      </c>
      <c r="E6" s="126">
        <v>5</v>
      </c>
      <c r="F6" s="126">
        <v>6</v>
      </c>
      <c r="G6" s="126">
        <v>7</v>
      </c>
      <c r="H6" s="126">
        <v>8</v>
      </c>
    </row>
    <row r="7" ht="22.5" customHeight="1" spans="1:8">
      <c r="A7" s="79"/>
      <c r="B7" s="79"/>
      <c r="C7" s="79"/>
      <c r="D7" s="79"/>
      <c r="E7" s="79"/>
      <c r="F7" s="127"/>
      <c r="G7" s="128"/>
      <c r="H7" s="129"/>
    </row>
    <row r="8" ht="22.5" customHeight="1" spans="1:8">
      <c r="A8" s="130" t="s">
        <v>57</v>
      </c>
      <c r="B8" s="131"/>
      <c r="C8" s="131"/>
      <c r="D8" s="131"/>
      <c r="E8" s="132"/>
      <c r="F8" s="117"/>
      <c r="G8" s="129"/>
      <c r="H8" s="129"/>
    </row>
    <row r="9" customHeight="1" spans="1:1">
      <c r="A9" t="s">
        <v>398</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B17" sqref="B17"/>
    </sheetView>
  </sheetViews>
  <sheetFormatPr defaultColWidth="10.7083333333333" defaultRowHeight="14.25" customHeight="1"/>
  <cols>
    <col min="1" max="1" width="15.7083333333333" customWidth="1"/>
    <col min="2" max="3" width="27.85" customWidth="1"/>
    <col min="4" max="4" width="13" customWidth="1"/>
    <col min="5" max="5" width="20.7083333333333" customWidth="1"/>
    <col min="6" max="6" width="11.575" customWidth="1"/>
    <col min="7" max="7" width="20.7083333333333" customWidth="1"/>
    <col min="8" max="11" width="18" customWidth="1"/>
  </cols>
  <sheetData>
    <row r="1" ht="19.5" customHeight="1" spans="4:11">
      <c r="D1" s="83"/>
      <c r="E1" s="83"/>
      <c r="F1" s="83"/>
      <c r="G1" s="83"/>
      <c r="H1" s="84"/>
      <c r="I1" s="84"/>
      <c r="J1" s="84"/>
      <c r="K1" s="85" t="s">
        <v>399</v>
      </c>
    </row>
    <row r="2" ht="42.75" customHeight="1" spans="1:11">
      <c r="A2" s="86" t="s">
        <v>400</v>
      </c>
      <c r="B2" s="87"/>
      <c r="C2" s="87"/>
      <c r="D2" s="87"/>
      <c r="E2" s="87"/>
      <c r="F2" s="87"/>
      <c r="G2" s="87"/>
      <c r="H2" s="87"/>
      <c r="I2" s="87"/>
      <c r="J2" s="87"/>
      <c r="K2" s="87"/>
    </row>
    <row r="3" ht="19.5" customHeight="1" spans="1:11">
      <c r="A3" s="88" t="str">
        <f>"单位名称："&amp;"迪庆藏族自治州计划生育协会"</f>
        <v>单位名称：迪庆藏族自治州计划生育协会</v>
      </c>
      <c r="B3" s="89"/>
      <c r="C3" s="89"/>
      <c r="D3" s="89"/>
      <c r="E3" s="89"/>
      <c r="F3" s="89"/>
      <c r="G3" s="89"/>
      <c r="H3" s="90"/>
      <c r="I3" s="90"/>
      <c r="J3" s="90"/>
      <c r="K3" s="91" t="s">
        <v>179</v>
      </c>
    </row>
    <row r="4" ht="21.75" customHeight="1" spans="1:11">
      <c r="A4" s="92" t="s">
        <v>249</v>
      </c>
      <c r="B4" s="92" t="s">
        <v>190</v>
      </c>
      <c r="C4" s="92" t="s">
        <v>250</v>
      </c>
      <c r="D4" s="93" t="s">
        <v>191</v>
      </c>
      <c r="E4" s="93" t="s">
        <v>192</v>
      </c>
      <c r="F4" s="93" t="s">
        <v>193</v>
      </c>
      <c r="G4" s="93" t="s">
        <v>194</v>
      </c>
      <c r="H4" s="109" t="s">
        <v>57</v>
      </c>
      <c r="I4" s="94" t="s">
        <v>401</v>
      </c>
      <c r="J4" s="95"/>
      <c r="K4" s="96"/>
    </row>
    <row r="5" ht="21.75" customHeight="1" spans="1:11">
      <c r="A5" s="97"/>
      <c r="B5" s="97"/>
      <c r="C5" s="97"/>
      <c r="D5" s="98"/>
      <c r="E5" s="98"/>
      <c r="F5" s="98"/>
      <c r="G5" s="98"/>
      <c r="H5" s="110"/>
      <c r="I5" s="93" t="s">
        <v>60</v>
      </c>
      <c r="J5" s="93" t="s">
        <v>61</v>
      </c>
      <c r="K5" s="93" t="s">
        <v>62</v>
      </c>
    </row>
    <row r="6" ht="40.5" customHeight="1" spans="1:11">
      <c r="A6" s="99"/>
      <c r="B6" s="99"/>
      <c r="C6" s="99"/>
      <c r="D6" s="100"/>
      <c r="E6" s="100"/>
      <c r="F6" s="100"/>
      <c r="G6" s="100"/>
      <c r="H6" s="111"/>
      <c r="I6" s="100" t="s">
        <v>59</v>
      </c>
      <c r="J6" s="100"/>
      <c r="K6" s="100"/>
    </row>
    <row r="7" ht="19.5" customHeight="1" spans="1:11">
      <c r="A7" s="101">
        <v>1</v>
      </c>
      <c r="B7" s="101">
        <v>2</v>
      </c>
      <c r="C7" s="101">
        <v>3</v>
      </c>
      <c r="D7" s="101">
        <v>4</v>
      </c>
      <c r="E7" s="101">
        <v>5</v>
      </c>
      <c r="F7" s="101">
        <v>6</v>
      </c>
      <c r="G7" s="101">
        <v>7</v>
      </c>
      <c r="H7" s="101">
        <v>8</v>
      </c>
      <c r="I7" s="101">
        <v>9</v>
      </c>
      <c r="J7" s="102">
        <v>10</v>
      </c>
      <c r="K7" s="102">
        <v>11</v>
      </c>
    </row>
    <row r="8" ht="22.5" customHeight="1" spans="1:11">
      <c r="A8" s="112"/>
      <c r="B8" s="113"/>
      <c r="C8" s="113"/>
      <c r="D8" s="113"/>
      <c r="E8" s="113"/>
      <c r="F8" s="113"/>
      <c r="G8" s="113"/>
      <c r="H8" s="105"/>
      <c r="I8" s="105"/>
      <c r="J8" s="105"/>
      <c r="K8" s="117"/>
    </row>
    <row r="9" ht="22.5" customHeight="1" spans="1:11">
      <c r="A9" s="112"/>
      <c r="B9" s="113"/>
      <c r="C9" s="113"/>
      <c r="D9" s="113"/>
      <c r="E9" s="113"/>
      <c r="F9" s="113"/>
      <c r="G9" s="113"/>
      <c r="H9" s="105"/>
      <c r="I9" s="105"/>
      <c r="J9" s="105"/>
      <c r="K9" s="117"/>
    </row>
    <row r="10" ht="22.5" customHeight="1" spans="1:11">
      <c r="A10" s="114" t="s">
        <v>113</v>
      </c>
      <c r="B10" s="115"/>
      <c r="C10" s="115"/>
      <c r="D10" s="115"/>
      <c r="E10" s="115"/>
      <c r="F10" s="115"/>
      <c r="G10" s="116"/>
      <c r="H10" s="105"/>
      <c r="I10" s="105"/>
      <c r="J10" s="105"/>
      <c r="K10" s="117"/>
    </row>
    <row r="11" customHeight="1" spans="1:1">
      <c r="A11" t="s">
        <v>402</v>
      </c>
    </row>
  </sheetData>
  <mergeCells count="16">
    <mergeCell ref="A2:K2"/>
    <mergeCell ref="A3:G3"/>
    <mergeCell ref="I4:K4"/>
    <mergeCell ref="A8:B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3"/>
  <sheetViews>
    <sheetView showZeros="0" workbookViewId="0">
      <selection activeCell="I2" sqref="I2"/>
    </sheetView>
  </sheetViews>
  <sheetFormatPr defaultColWidth="10.7083333333333" defaultRowHeight="14.25" customHeight="1" outlineLevelCol="6"/>
  <cols>
    <col min="1" max="1" width="34.2833333333333" customWidth="1"/>
    <col min="2" max="2" width="27" customWidth="1"/>
    <col min="3" max="3" width="36.85" customWidth="1"/>
    <col min="4" max="4" width="23.85" customWidth="1"/>
    <col min="5" max="7" width="27.85" customWidth="1"/>
  </cols>
  <sheetData>
    <row r="1" ht="18.75" customHeight="1" spans="4:7">
      <c r="D1" s="83"/>
      <c r="E1" s="84"/>
      <c r="F1" s="84"/>
      <c r="G1" s="85" t="s">
        <v>403</v>
      </c>
    </row>
    <row r="2" ht="36.75" customHeight="1" spans="1:7">
      <c r="A2" s="86" t="s">
        <v>404</v>
      </c>
      <c r="B2" s="87"/>
      <c r="C2" s="87"/>
      <c r="D2" s="87"/>
      <c r="E2" s="87"/>
      <c r="F2" s="87"/>
      <c r="G2" s="87"/>
    </row>
    <row r="3" ht="22.5" customHeight="1" spans="1:7">
      <c r="A3" s="88" t="str">
        <f>"单位名称："&amp;"迪庆藏族自治州计划生育协会"</f>
        <v>单位名称：迪庆藏族自治州计划生育协会</v>
      </c>
      <c r="B3" s="89"/>
      <c r="C3" s="89"/>
      <c r="D3" s="89"/>
      <c r="E3" s="90"/>
      <c r="F3" s="90"/>
      <c r="G3" s="91" t="s">
        <v>179</v>
      </c>
    </row>
    <row r="4" ht="21.75" customHeight="1" spans="1:7">
      <c r="A4" s="92" t="s">
        <v>250</v>
      </c>
      <c r="B4" s="92" t="s">
        <v>249</v>
      </c>
      <c r="C4" s="92" t="s">
        <v>190</v>
      </c>
      <c r="D4" s="93" t="s">
        <v>405</v>
      </c>
      <c r="E4" s="94" t="s">
        <v>60</v>
      </c>
      <c r="F4" s="95"/>
      <c r="G4" s="96"/>
    </row>
    <row r="5" ht="21.75" customHeight="1" spans="1:7">
      <c r="A5" s="97"/>
      <c r="B5" s="97"/>
      <c r="C5" s="97"/>
      <c r="D5" s="98"/>
      <c r="E5" s="92" t="s">
        <v>406</v>
      </c>
      <c r="F5" s="92" t="s">
        <v>407</v>
      </c>
      <c r="G5" s="93" t="s">
        <v>408</v>
      </c>
    </row>
    <row r="6" ht="40.5" customHeight="1" spans="1:7">
      <c r="A6" s="99"/>
      <c r="B6" s="99"/>
      <c r="C6" s="99"/>
      <c r="D6" s="100"/>
      <c r="E6" s="99" t="s">
        <v>59</v>
      </c>
      <c r="F6" s="99"/>
      <c r="G6" s="100"/>
    </row>
    <row r="7" ht="19.5" customHeight="1" spans="1:7">
      <c r="A7" s="101">
        <v>1</v>
      </c>
      <c r="B7" s="101">
        <v>2</v>
      </c>
      <c r="C7" s="101">
        <v>3</v>
      </c>
      <c r="D7" s="101">
        <v>4</v>
      </c>
      <c r="E7" s="101">
        <v>8</v>
      </c>
      <c r="F7" s="101">
        <v>9</v>
      </c>
      <c r="G7" s="102">
        <v>10</v>
      </c>
    </row>
    <row r="8" ht="22.5" customHeight="1" spans="1:7">
      <c r="A8" s="103" t="s">
        <v>72</v>
      </c>
      <c r="B8" s="104"/>
      <c r="C8" s="104"/>
      <c r="D8" s="103"/>
      <c r="E8" s="105">
        <v>380000</v>
      </c>
      <c r="F8" s="105"/>
      <c r="G8" s="105"/>
    </row>
    <row r="9" ht="22.5" customHeight="1" spans="1:7">
      <c r="A9" s="103"/>
      <c r="B9" s="104" t="s">
        <v>409</v>
      </c>
      <c r="C9" s="104" t="s">
        <v>269</v>
      </c>
      <c r="D9" s="103" t="s">
        <v>410</v>
      </c>
      <c r="E9" s="105">
        <v>180000</v>
      </c>
      <c r="F9" s="105"/>
      <c r="G9" s="105"/>
    </row>
    <row r="10" ht="22.5" customHeight="1" spans="1:7">
      <c r="A10" s="62"/>
      <c r="B10" s="104" t="s">
        <v>409</v>
      </c>
      <c r="C10" s="104" t="s">
        <v>267</v>
      </c>
      <c r="D10" s="103" t="s">
        <v>410</v>
      </c>
      <c r="E10" s="105">
        <v>30000</v>
      </c>
      <c r="F10" s="105"/>
      <c r="G10" s="105"/>
    </row>
    <row r="11" ht="22.5" customHeight="1" spans="1:7">
      <c r="A11" s="62"/>
      <c r="B11" s="104" t="s">
        <v>409</v>
      </c>
      <c r="C11" s="104" t="s">
        <v>257</v>
      </c>
      <c r="D11" s="103" t="s">
        <v>410</v>
      </c>
      <c r="E11" s="105">
        <v>150000</v>
      </c>
      <c r="F11" s="105"/>
      <c r="G11" s="105"/>
    </row>
    <row r="12" ht="22.5" customHeight="1" spans="1:7">
      <c r="A12" s="62"/>
      <c r="B12" s="104" t="s">
        <v>411</v>
      </c>
      <c r="C12" s="104" t="s">
        <v>253</v>
      </c>
      <c r="D12" s="103" t="s">
        <v>412</v>
      </c>
      <c r="E12" s="105">
        <v>20000</v>
      </c>
      <c r="F12" s="105"/>
      <c r="G12" s="105"/>
    </row>
    <row r="13" ht="22.5" customHeight="1" spans="1:7">
      <c r="A13" s="106" t="s">
        <v>57</v>
      </c>
      <c r="B13" s="107" t="s">
        <v>374</v>
      </c>
      <c r="C13" s="107"/>
      <c r="D13" s="108"/>
      <c r="E13" s="105">
        <v>380000</v>
      </c>
      <c r="F13" s="105"/>
      <c r="G13" s="105"/>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0"/>
  <sheetViews>
    <sheetView showZeros="0" topLeftCell="A7" workbookViewId="0">
      <selection activeCell="E21" sqref="E21"/>
    </sheetView>
  </sheetViews>
  <sheetFormatPr defaultColWidth="10" defaultRowHeight="14.25" customHeight="1"/>
  <cols>
    <col min="1" max="1" width="21.1416666666667" customWidth="1"/>
    <col min="2" max="2" width="27.2833333333333" customWidth="1"/>
    <col min="3" max="3" width="25.575" customWidth="1"/>
    <col min="4" max="4" width="18.1416666666667" customWidth="1"/>
    <col min="5" max="5" width="36.85" customWidth="1"/>
    <col min="6" max="6" width="18" customWidth="1"/>
    <col min="7" max="7" width="19.1416666666667" customWidth="1"/>
    <col min="8" max="8" width="34.575" customWidth="1"/>
    <col min="9" max="9" width="35.7083333333333" customWidth="1"/>
    <col min="10" max="10" width="27.85" customWidth="1"/>
  </cols>
  <sheetData>
    <row r="1" customHeight="1" spans="1:10">
      <c r="A1" s="33" t="s">
        <v>413</v>
      </c>
      <c r="B1" s="34"/>
      <c r="C1" s="34"/>
      <c r="D1" s="34"/>
      <c r="E1" s="34"/>
      <c r="F1" s="34"/>
      <c r="G1" s="34"/>
      <c r="H1" s="34"/>
      <c r="I1" s="34"/>
      <c r="J1" s="74"/>
    </row>
    <row r="2" ht="81" customHeight="1" spans="1:10">
      <c r="A2" s="35" t="s">
        <v>414</v>
      </c>
      <c r="B2" s="34"/>
      <c r="C2" s="34"/>
      <c r="D2" s="34"/>
      <c r="E2" s="34"/>
      <c r="F2" s="34"/>
      <c r="G2" s="34"/>
      <c r="H2" s="34"/>
      <c r="I2" s="34"/>
      <c r="J2" s="74"/>
    </row>
    <row r="3" ht="30" customHeight="1" spans="1:10">
      <c r="A3" s="36" t="s">
        <v>415</v>
      </c>
      <c r="B3" s="37" t="str">
        <f>"迪庆藏族自治州计划生育协会"</f>
        <v>迪庆藏族自治州计划生育协会</v>
      </c>
      <c r="C3" s="38"/>
      <c r="D3" s="38"/>
      <c r="E3" s="38"/>
      <c r="F3" s="38"/>
      <c r="G3" s="38"/>
      <c r="H3" s="38"/>
      <c r="I3" s="38"/>
      <c r="J3" s="75"/>
    </row>
    <row r="4" ht="32.25" customHeight="1" spans="1:10">
      <c r="A4" s="39" t="s">
        <v>416</v>
      </c>
      <c r="B4" s="40"/>
      <c r="C4" s="40"/>
      <c r="D4" s="40"/>
      <c r="E4" s="40"/>
      <c r="F4" s="40"/>
      <c r="G4" s="40"/>
      <c r="H4" s="40"/>
      <c r="I4" s="76"/>
      <c r="J4" s="36" t="s">
        <v>417</v>
      </c>
    </row>
    <row r="5" ht="99.75" customHeight="1" spans="1:10">
      <c r="A5" s="41" t="s">
        <v>418</v>
      </c>
      <c r="B5" s="42" t="s">
        <v>419</v>
      </c>
      <c r="C5" s="43" t="s">
        <v>420</v>
      </c>
      <c r="D5" s="44"/>
      <c r="E5" s="44"/>
      <c r="F5" s="44"/>
      <c r="G5" s="44"/>
      <c r="H5" s="44"/>
      <c r="I5" s="60"/>
      <c r="J5" s="77" t="s">
        <v>421</v>
      </c>
    </row>
    <row r="6" ht="99.75" customHeight="1" spans="1:10">
      <c r="A6" s="45"/>
      <c r="B6" s="42" t="s">
        <v>422</v>
      </c>
      <c r="C6" s="43" t="s">
        <v>423</v>
      </c>
      <c r="D6" s="44"/>
      <c r="E6" s="44"/>
      <c r="F6" s="44"/>
      <c r="G6" s="44"/>
      <c r="H6" s="44"/>
      <c r="I6" s="60"/>
      <c r="J6" s="77" t="s">
        <v>424</v>
      </c>
    </row>
    <row r="7" ht="75" customHeight="1" spans="1:10">
      <c r="A7" s="42" t="s">
        <v>425</v>
      </c>
      <c r="B7" s="46" t="s">
        <v>426</v>
      </c>
      <c r="C7" s="47" t="s">
        <v>427</v>
      </c>
      <c r="D7" s="48"/>
      <c r="E7" s="48"/>
      <c r="F7" s="48"/>
      <c r="G7" s="48"/>
      <c r="H7" s="48"/>
      <c r="I7" s="78"/>
      <c r="J7" s="79" t="s">
        <v>428</v>
      </c>
    </row>
    <row r="8" ht="32.25" customHeight="1" spans="1:10">
      <c r="A8" s="49" t="s">
        <v>429</v>
      </c>
      <c r="B8" s="38"/>
      <c r="C8" s="38"/>
      <c r="D8" s="38"/>
      <c r="E8" s="38"/>
      <c r="F8" s="38"/>
      <c r="G8" s="38"/>
      <c r="H8" s="38"/>
      <c r="I8" s="38"/>
      <c r="J8" s="75"/>
    </row>
    <row r="9" ht="32.25" customHeight="1" spans="1:10">
      <c r="A9" s="50" t="s">
        <v>430</v>
      </c>
      <c r="B9" s="51"/>
      <c r="C9" s="52" t="s">
        <v>431</v>
      </c>
      <c r="D9" s="53"/>
      <c r="E9" s="54"/>
      <c r="F9" s="52" t="s">
        <v>432</v>
      </c>
      <c r="G9" s="54"/>
      <c r="H9" s="39" t="s">
        <v>433</v>
      </c>
      <c r="I9" s="40"/>
      <c r="J9" s="76"/>
    </row>
    <row r="10" ht="32.25" customHeight="1" spans="1:10">
      <c r="A10" s="55"/>
      <c r="B10" s="56"/>
      <c r="C10" s="57"/>
      <c r="D10" s="58"/>
      <c r="E10" s="59"/>
      <c r="F10" s="57"/>
      <c r="G10" s="59"/>
      <c r="H10" s="42" t="s">
        <v>434</v>
      </c>
      <c r="I10" s="42" t="s">
        <v>435</v>
      </c>
      <c r="J10" s="42" t="s">
        <v>436</v>
      </c>
    </row>
    <row r="11" ht="34.5" customHeight="1" spans="1:10">
      <c r="A11" s="43" t="s">
        <v>437</v>
      </c>
      <c r="B11" s="60"/>
      <c r="C11" s="43" t="s">
        <v>438</v>
      </c>
      <c r="D11" s="44"/>
      <c r="E11" s="60"/>
      <c r="F11" s="43" t="s">
        <v>267</v>
      </c>
      <c r="G11" s="60"/>
      <c r="H11" s="61"/>
      <c r="I11" s="61"/>
      <c r="J11" s="61"/>
    </row>
    <row r="12" ht="34.5" customHeight="1" spans="1:10">
      <c r="A12" s="43" t="s">
        <v>437</v>
      </c>
      <c r="B12" s="62"/>
      <c r="C12" s="43" t="s">
        <v>438</v>
      </c>
      <c r="D12" s="62"/>
      <c r="E12" s="62"/>
      <c r="F12" s="43" t="s">
        <v>257</v>
      </c>
      <c r="G12" s="62"/>
      <c r="H12" s="61"/>
      <c r="I12" s="61"/>
      <c r="J12" s="61"/>
    </row>
    <row r="13" ht="34.5" customHeight="1" spans="1:10">
      <c r="A13" s="43" t="s">
        <v>437</v>
      </c>
      <c r="B13" s="62"/>
      <c r="C13" s="43" t="s">
        <v>438</v>
      </c>
      <c r="D13" s="62"/>
      <c r="E13" s="62"/>
      <c r="F13" s="43" t="s">
        <v>269</v>
      </c>
      <c r="G13" s="62"/>
      <c r="H13" s="61"/>
      <c r="I13" s="61"/>
      <c r="J13" s="61"/>
    </row>
    <row r="14" ht="32.25" customHeight="1" spans="1:10">
      <c r="A14" s="63" t="s">
        <v>439</v>
      </c>
      <c r="B14" s="64"/>
      <c r="C14" s="64"/>
      <c r="D14" s="64"/>
      <c r="E14" s="64"/>
      <c r="F14" s="64"/>
      <c r="G14" s="64"/>
      <c r="H14" s="64"/>
      <c r="I14" s="64"/>
      <c r="J14" s="80"/>
    </row>
    <row r="15" ht="32.25" customHeight="1" spans="1:10">
      <c r="A15" s="65" t="s">
        <v>440</v>
      </c>
      <c r="B15" s="66"/>
      <c r="C15" s="66"/>
      <c r="D15" s="66"/>
      <c r="E15" s="66"/>
      <c r="F15" s="66"/>
      <c r="G15" s="67"/>
      <c r="H15" s="68" t="s">
        <v>441</v>
      </c>
      <c r="I15" s="81" t="s">
        <v>286</v>
      </c>
      <c r="J15" s="68" t="s">
        <v>442</v>
      </c>
    </row>
    <row r="16" ht="36" customHeight="1" spans="1:10">
      <c r="A16" s="69" t="s">
        <v>279</v>
      </c>
      <c r="B16" s="69" t="s">
        <v>443</v>
      </c>
      <c r="C16" s="70" t="s">
        <v>281</v>
      </c>
      <c r="D16" s="70" t="s">
        <v>282</v>
      </c>
      <c r="E16" s="70" t="s">
        <v>283</v>
      </c>
      <c r="F16" s="70" t="s">
        <v>284</v>
      </c>
      <c r="G16" s="70" t="s">
        <v>285</v>
      </c>
      <c r="H16" s="45"/>
      <c r="I16" s="45"/>
      <c r="J16" s="45"/>
    </row>
    <row r="17" ht="32.25" customHeight="1" spans="1:10">
      <c r="A17" s="71" t="s">
        <v>288</v>
      </c>
      <c r="B17" s="71"/>
      <c r="C17" s="72"/>
      <c r="D17" s="71"/>
      <c r="E17" s="71"/>
      <c r="F17" s="71"/>
      <c r="G17" s="71"/>
      <c r="H17" s="73"/>
      <c r="I17" s="82"/>
      <c r="J17" s="73"/>
    </row>
    <row r="18" ht="32.25" customHeight="1" spans="1:10">
      <c r="A18" s="71"/>
      <c r="B18" s="71" t="s">
        <v>289</v>
      </c>
      <c r="C18" s="72"/>
      <c r="D18" s="71"/>
      <c r="E18" s="71"/>
      <c r="F18" s="71"/>
      <c r="G18" s="71"/>
      <c r="H18" s="73"/>
      <c r="I18" s="82"/>
      <c r="J18" s="73"/>
    </row>
    <row r="19" ht="32.25" customHeight="1" spans="1:10">
      <c r="A19" s="71"/>
      <c r="B19" s="71"/>
      <c r="C19" s="72" t="s">
        <v>290</v>
      </c>
      <c r="D19" s="71" t="s">
        <v>291</v>
      </c>
      <c r="E19" s="71" t="s">
        <v>159</v>
      </c>
      <c r="F19" s="71" t="s">
        <v>292</v>
      </c>
      <c r="G19" s="71" t="s">
        <v>293</v>
      </c>
      <c r="H19" s="73" t="s">
        <v>444</v>
      </c>
      <c r="I19" s="82" t="s">
        <v>445</v>
      </c>
      <c r="J19" s="73" t="s">
        <v>446</v>
      </c>
    </row>
    <row r="20" ht="32.25" customHeight="1" spans="1:10">
      <c r="A20" s="71"/>
      <c r="B20" s="71"/>
      <c r="C20" s="72" t="s">
        <v>328</v>
      </c>
      <c r="D20" s="71" t="s">
        <v>291</v>
      </c>
      <c r="E20" s="71" t="s">
        <v>329</v>
      </c>
      <c r="F20" s="71" t="s">
        <v>314</v>
      </c>
      <c r="G20" s="71" t="s">
        <v>293</v>
      </c>
      <c r="H20" s="73" t="s">
        <v>447</v>
      </c>
      <c r="I20" s="82" t="s">
        <v>330</v>
      </c>
      <c r="J20" s="73" t="s">
        <v>446</v>
      </c>
    </row>
    <row r="21" ht="32.25" customHeight="1" spans="1:10">
      <c r="A21" s="71"/>
      <c r="B21" s="71" t="s">
        <v>295</v>
      </c>
      <c r="C21" s="72"/>
      <c r="D21" s="71"/>
      <c r="E21" s="71"/>
      <c r="F21" s="71"/>
      <c r="G21" s="71"/>
      <c r="H21" s="73"/>
      <c r="I21" s="82"/>
      <c r="J21" s="73"/>
    </row>
    <row r="22" ht="32.25" customHeight="1" spans="1:10">
      <c r="A22" s="71"/>
      <c r="B22" s="71"/>
      <c r="C22" s="72" t="s">
        <v>448</v>
      </c>
      <c r="D22" s="71" t="s">
        <v>291</v>
      </c>
      <c r="E22" s="71" t="s">
        <v>297</v>
      </c>
      <c r="F22" s="71" t="s">
        <v>298</v>
      </c>
      <c r="G22" s="71" t="s">
        <v>293</v>
      </c>
      <c r="H22" s="73" t="s">
        <v>447</v>
      </c>
      <c r="I22" s="82" t="s">
        <v>449</v>
      </c>
      <c r="J22" s="73" t="s">
        <v>450</v>
      </c>
    </row>
    <row r="23" ht="32.25" customHeight="1" spans="1:10">
      <c r="A23" s="71"/>
      <c r="B23" s="71" t="s">
        <v>300</v>
      </c>
      <c r="C23" s="72"/>
      <c r="D23" s="71"/>
      <c r="E23" s="71"/>
      <c r="F23" s="71"/>
      <c r="G23" s="71"/>
      <c r="H23" s="73"/>
      <c r="I23" s="82"/>
      <c r="J23" s="73"/>
    </row>
    <row r="24" ht="32.25" customHeight="1" spans="1:10">
      <c r="A24" s="71"/>
      <c r="B24" s="71"/>
      <c r="C24" s="72" t="s">
        <v>316</v>
      </c>
      <c r="D24" s="71" t="s">
        <v>291</v>
      </c>
      <c r="E24" s="71" t="s">
        <v>297</v>
      </c>
      <c r="F24" s="71" t="s">
        <v>298</v>
      </c>
      <c r="G24" s="71" t="s">
        <v>293</v>
      </c>
      <c r="H24" s="73" t="s">
        <v>447</v>
      </c>
      <c r="I24" s="82" t="s">
        <v>451</v>
      </c>
      <c r="J24" s="73" t="s">
        <v>446</v>
      </c>
    </row>
    <row r="25" ht="32.25" customHeight="1" spans="1:10">
      <c r="A25" s="71" t="s">
        <v>302</v>
      </c>
      <c r="B25" s="71"/>
      <c r="C25" s="72"/>
      <c r="D25" s="71"/>
      <c r="E25" s="71"/>
      <c r="F25" s="71"/>
      <c r="G25" s="71"/>
      <c r="H25" s="73"/>
      <c r="I25" s="82"/>
      <c r="J25" s="73"/>
    </row>
    <row r="26" ht="32.25" customHeight="1" spans="1:10">
      <c r="A26" s="71"/>
      <c r="B26" s="71" t="s">
        <v>303</v>
      </c>
      <c r="C26" s="72"/>
      <c r="D26" s="71"/>
      <c r="E26" s="71"/>
      <c r="F26" s="71"/>
      <c r="G26" s="71"/>
      <c r="H26" s="73"/>
      <c r="I26" s="82"/>
      <c r="J26" s="73"/>
    </row>
    <row r="27" ht="32.25" customHeight="1" spans="1:10">
      <c r="A27" s="71"/>
      <c r="B27" s="71"/>
      <c r="C27" s="72" t="s">
        <v>304</v>
      </c>
      <c r="D27" s="71" t="s">
        <v>291</v>
      </c>
      <c r="E27" s="71" t="s">
        <v>297</v>
      </c>
      <c r="F27" s="71" t="s">
        <v>298</v>
      </c>
      <c r="G27" s="71" t="s">
        <v>293</v>
      </c>
      <c r="H27" s="73" t="s">
        <v>447</v>
      </c>
      <c r="I27" s="82" t="s">
        <v>338</v>
      </c>
      <c r="J27" s="73" t="s">
        <v>446</v>
      </c>
    </row>
    <row r="28" ht="32.25" customHeight="1" spans="1:10">
      <c r="A28" s="71" t="s">
        <v>307</v>
      </c>
      <c r="B28" s="71"/>
      <c r="C28" s="72"/>
      <c r="D28" s="71"/>
      <c r="E28" s="71"/>
      <c r="F28" s="71"/>
      <c r="G28" s="71"/>
      <c r="H28" s="73"/>
      <c r="I28" s="82"/>
      <c r="J28" s="73"/>
    </row>
    <row r="29" ht="32.25" customHeight="1" spans="1:10">
      <c r="A29" s="71"/>
      <c r="B29" s="71" t="s">
        <v>308</v>
      </c>
      <c r="C29" s="72"/>
      <c r="D29" s="71"/>
      <c r="E29" s="71"/>
      <c r="F29" s="71"/>
      <c r="G29" s="71"/>
      <c r="H29" s="73"/>
      <c r="I29" s="82"/>
      <c r="J29" s="73"/>
    </row>
    <row r="30" ht="32.25" customHeight="1" spans="1:10">
      <c r="A30" s="71"/>
      <c r="B30" s="71"/>
      <c r="C30" s="72" t="s">
        <v>452</v>
      </c>
      <c r="D30" s="71" t="s">
        <v>291</v>
      </c>
      <c r="E30" s="71" t="s">
        <v>453</v>
      </c>
      <c r="F30" s="71" t="s">
        <v>298</v>
      </c>
      <c r="G30" s="71" t="s">
        <v>293</v>
      </c>
      <c r="H30" s="73" t="s">
        <v>447</v>
      </c>
      <c r="I30" s="82" t="s">
        <v>454</v>
      </c>
      <c r="J30" s="73" t="s">
        <v>455</v>
      </c>
    </row>
  </sheetData>
  <mergeCells count="33">
    <mergeCell ref="A1:J1"/>
    <mergeCell ref="A2:J2"/>
    <mergeCell ref="B3:J3"/>
    <mergeCell ref="A4:I4"/>
    <mergeCell ref="C5:I5"/>
    <mergeCell ref="C5:I5"/>
    <mergeCell ref="C6:I6"/>
    <mergeCell ref="C6:I6"/>
    <mergeCell ref="C7:I7"/>
    <mergeCell ref="C7:I7"/>
    <mergeCell ref="A8:J8"/>
    <mergeCell ref="H9:J9"/>
    <mergeCell ref="A11:B11"/>
    <mergeCell ref="A11:B11"/>
    <mergeCell ref="C11:E11"/>
    <mergeCell ref="C11:E11"/>
    <mergeCell ref="F11:G11"/>
    <mergeCell ref="F11:G11"/>
    <mergeCell ref="A12:B12"/>
    <mergeCell ref="C12:E12"/>
    <mergeCell ref="F12:G12"/>
    <mergeCell ref="A13:B13"/>
    <mergeCell ref="C13:E13"/>
    <mergeCell ref="F13:G13"/>
    <mergeCell ref="A14:J14"/>
    <mergeCell ref="A15:G15"/>
    <mergeCell ref="A5:A6"/>
    <mergeCell ref="H15:H16"/>
    <mergeCell ref="I15:I16"/>
    <mergeCell ref="J15:J16"/>
    <mergeCell ref="F9:G10"/>
    <mergeCell ref="A9:B10"/>
    <mergeCell ref="C9:E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9"/>
  <sheetViews>
    <sheetView showZeros="0" topLeftCell="C1" workbookViewId="0">
      <selection activeCell="A2" sqref="A2:O2"/>
    </sheetView>
  </sheetViews>
  <sheetFormatPr defaultColWidth="10.575" defaultRowHeight="13.5" customHeight="1"/>
  <cols>
    <col min="1" max="1" width="41" customWidth="1"/>
    <col min="2" max="2" width="15.1416666666667" customWidth="1"/>
    <col min="3" max="3" width="15" customWidth="1"/>
    <col min="4" max="4" width="21.575" customWidth="1"/>
    <col min="5" max="5" width="12" customWidth="1"/>
    <col min="6" max="6" width="11.85" customWidth="1"/>
    <col min="7" max="7" width="12.85" customWidth="1"/>
    <col min="8" max="8" width="11.9833333333333" customWidth="1"/>
    <col min="9" max="12" width="12.7083333333333" customWidth="1"/>
    <col min="14" max="15" width="12.7083333333333" customWidth="1"/>
  </cols>
  <sheetData>
    <row r="1" ht="14.25" customHeight="1" spans="1:15">
      <c r="A1" s="7"/>
      <c r="B1" s="7"/>
      <c r="C1" s="7"/>
      <c r="D1" s="7"/>
      <c r="E1" s="7"/>
      <c r="F1" s="7"/>
      <c r="G1" s="7"/>
      <c r="H1" s="7"/>
      <c r="I1" s="7"/>
      <c r="J1" s="7"/>
      <c r="K1" s="7"/>
      <c r="L1" s="7"/>
      <c r="M1" s="7"/>
      <c r="N1" s="7"/>
      <c r="O1" s="28" t="s">
        <v>456</v>
      </c>
    </row>
    <row r="2" ht="47.25" customHeight="1" spans="1:15">
      <c r="A2" s="8" t="s">
        <v>457</v>
      </c>
      <c r="B2" s="7"/>
      <c r="C2" s="7"/>
      <c r="D2" s="7"/>
      <c r="E2" s="7"/>
      <c r="F2" s="7"/>
      <c r="G2" s="7"/>
      <c r="H2" s="7"/>
      <c r="I2" s="7"/>
      <c r="J2" s="7"/>
      <c r="K2" s="7"/>
      <c r="L2" s="7"/>
      <c r="M2" s="7"/>
      <c r="N2" s="7"/>
      <c r="O2" s="7"/>
    </row>
    <row r="3" ht="15" customHeight="1" spans="1:15">
      <c r="A3" s="7"/>
      <c r="B3" s="7"/>
      <c r="C3" s="7"/>
      <c r="D3" s="7"/>
      <c r="E3" s="7"/>
      <c r="F3" s="7"/>
      <c r="G3" s="7"/>
      <c r="H3" s="7"/>
      <c r="I3" s="7"/>
      <c r="J3" s="7"/>
      <c r="K3" s="7"/>
      <c r="L3" s="7"/>
      <c r="M3" s="7"/>
      <c r="N3" s="7"/>
      <c r="O3" s="29" t="s">
        <v>458</v>
      </c>
    </row>
    <row r="4" ht="23.25" customHeight="1" spans="1:15">
      <c r="A4" s="9" t="s">
        <v>188</v>
      </c>
      <c r="B4" s="9" t="s">
        <v>459</v>
      </c>
      <c r="C4" s="9" t="s">
        <v>460</v>
      </c>
      <c r="D4" s="9" t="s">
        <v>461</v>
      </c>
      <c r="E4" s="10" t="s">
        <v>462</v>
      </c>
      <c r="F4" s="11"/>
      <c r="G4" s="11"/>
      <c r="H4" s="12" t="s">
        <v>463</v>
      </c>
      <c r="I4" s="10" t="s">
        <v>464</v>
      </c>
      <c r="J4" s="11"/>
      <c r="K4" s="11"/>
      <c r="L4" s="12"/>
      <c r="M4" s="9" t="s">
        <v>465</v>
      </c>
      <c r="N4" s="10" t="s">
        <v>466</v>
      </c>
      <c r="O4" s="12"/>
    </row>
    <row r="5" ht="23.25" customHeight="1" spans="1:15">
      <c r="A5" s="13"/>
      <c r="B5" s="13"/>
      <c r="C5" s="13"/>
      <c r="D5" s="13"/>
      <c r="E5" s="14" t="s">
        <v>467</v>
      </c>
      <c r="F5" s="15"/>
      <c r="G5" s="16"/>
      <c r="H5" s="17" t="s">
        <v>468</v>
      </c>
      <c r="I5" s="9" t="s">
        <v>57</v>
      </c>
      <c r="J5" s="9" t="s">
        <v>469</v>
      </c>
      <c r="K5" s="10" t="s">
        <v>470</v>
      </c>
      <c r="L5" s="12"/>
      <c r="M5" s="13"/>
      <c r="N5" s="13" t="s">
        <v>471</v>
      </c>
      <c r="O5" s="13" t="s">
        <v>472</v>
      </c>
    </row>
    <row r="6" ht="23.25" customHeight="1" spans="1:15">
      <c r="A6" s="18"/>
      <c r="B6" s="18"/>
      <c r="C6" s="18"/>
      <c r="D6" s="18"/>
      <c r="E6" s="18" t="s">
        <v>59</v>
      </c>
      <c r="F6" s="18" t="s">
        <v>473</v>
      </c>
      <c r="G6" s="18" t="s">
        <v>474</v>
      </c>
      <c r="H6" s="19" t="s">
        <v>475</v>
      </c>
      <c r="I6" s="18" t="s">
        <v>57</v>
      </c>
      <c r="J6" s="18" t="s">
        <v>469</v>
      </c>
      <c r="K6" s="30" t="s">
        <v>470</v>
      </c>
      <c r="L6" s="30" t="s">
        <v>476</v>
      </c>
      <c r="M6" s="18"/>
      <c r="N6" s="18" t="s">
        <v>471</v>
      </c>
      <c r="O6" s="18" t="s">
        <v>472</v>
      </c>
    </row>
    <row r="7" ht="17.25" customHeight="1" spans="1:15">
      <c r="A7" s="20" t="s">
        <v>477</v>
      </c>
      <c r="B7" s="21" t="s">
        <v>477</v>
      </c>
      <c r="C7" s="22" t="s">
        <v>477</v>
      </c>
      <c r="D7" s="22">
        <v>1</v>
      </c>
      <c r="E7" s="23">
        <v>2</v>
      </c>
      <c r="F7" s="23">
        <v>3</v>
      </c>
      <c r="G7" s="23">
        <v>4</v>
      </c>
      <c r="H7" s="23">
        <v>5</v>
      </c>
      <c r="I7" s="21">
        <v>6</v>
      </c>
      <c r="J7" s="21">
        <v>7</v>
      </c>
      <c r="K7" s="21">
        <v>8</v>
      </c>
      <c r="L7" s="21">
        <v>9</v>
      </c>
      <c r="M7" s="23">
        <v>10</v>
      </c>
      <c r="N7" s="23">
        <v>11</v>
      </c>
      <c r="O7" s="23">
        <v>12</v>
      </c>
    </row>
    <row r="8" ht="22.5" customHeight="1" spans="1:15">
      <c r="A8" s="20" t="s">
        <v>57</v>
      </c>
      <c r="B8" s="20"/>
      <c r="C8" s="20"/>
      <c r="D8" s="24">
        <v>5</v>
      </c>
      <c r="E8" s="24">
        <v>5</v>
      </c>
      <c r="F8" s="24"/>
      <c r="G8" s="24">
        <v>5</v>
      </c>
      <c r="H8" s="5"/>
      <c r="I8" s="31"/>
      <c r="J8" s="31"/>
      <c r="K8" s="31"/>
      <c r="L8" s="31"/>
      <c r="M8" s="23"/>
      <c r="N8" s="24"/>
      <c r="O8" s="24"/>
    </row>
    <row r="9" ht="22.5" customHeight="1" spans="1:15">
      <c r="A9" s="25" t="s">
        <v>72</v>
      </c>
      <c r="B9" s="26" t="s">
        <v>478</v>
      </c>
      <c r="C9" s="26" t="s">
        <v>479</v>
      </c>
      <c r="D9" s="27">
        <v>5</v>
      </c>
      <c r="E9" s="27">
        <v>5</v>
      </c>
      <c r="F9" s="27"/>
      <c r="G9" s="27">
        <v>5</v>
      </c>
      <c r="H9" s="23"/>
      <c r="I9" s="32"/>
      <c r="J9" s="32"/>
      <c r="K9" s="32"/>
      <c r="L9" s="32"/>
      <c r="M9" s="23"/>
      <c r="N9" s="27"/>
      <c r="O9" s="27"/>
    </row>
  </sheetData>
  <mergeCells count="17">
    <mergeCell ref="A2:O2"/>
    <mergeCell ref="E4:H4"/>
    <mergeCell ref="I4:L4"/>
    <mergeCell ref="N4:O4"/>
    <mergeCell ref="E5:G5"/>
    <mergeCell ref="K5:L5"/>
    <mergeCell ref="A8:C8"/>
    <mergeCell ref="A4:A6"/>
    <mergeCell ref="B4:B6"/>
    <mergeCell ref="C4:C6"/>
    <mergeCell ref="D4:D6"/>
    <mergeCell ref="H5:H6"/>
    <mergeCell ref="I5:I6"/>
    <mergeCell ref="J5:J6"/>
    <mergeCell ref="M4:M6"/>
    <mergeCell ref="N5:N6"/>
    <mergeCell ref="O5:O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topLeftCell="G1" workbookViewId="0">
      <selection activeCell="A2" sqref="A2:S2"/>
    </sheetView>
  </sheetViews>
  <sheetFormatPr defaultColWidth="10.7083333333333" defaultRowHeight="14.25" customHeight="1"/>
  <cols>
    <col min="1" max="1" width="24.7083333333333" customWidth="1"/>
    <col min="2" max="2" width="41.1416666666667" customWidth="1"/>
    <col min="3" max="8" width="23.85" customWidth="1"/>
    <col min="9" max="11" width="24" customWidth="1"/>
    <col min="12" max="12" width="23.85" customWidth="1"/>
    <col min="13" max="13" width="24" customWidth="1"/>
    <col min="14" max="19" width="23.85" customWidth="1"/>
  </cols>
  <sheetData>
    <row r="1" ht="19.5" customHeight="1" spans="10:19">
      <c r="J1" s="279"/>
      <c r="O1" s="156"/>
      <c r="P1" s="156"/>
      <c r="Q1" s="156"/>
      <c r="R1" s="156"/>
      <c r="S1" s="138" t="s">
        <v>53</v>
      </c>
    </row>
    <row r="2" ht="57.75" customHeight="1" spans="1:19">
      <c r="A2" s="229" t="s">
        <v>54</v>
      </c>
      <c r="B2" s="285"/>
      <c r="C2" s="285"/>
      <c r="D2" s="285"/>
      <c r="E2" s="285"/>
      <c r="F2" s="285"/>
      <c r="G2" s="285"/>
      <c r="H2" s="285"/>
      <c r="I2" s="285"/>
      <c r="J2" s="285"/>
      <c r="K2" s="285"/>
      <c r="L2" s="285"/>
      <c r="M2" s="285"/>
      <c r="N2" s="285"/>
      <c r="O2" s="302"/>
      <c r="P2" s="302"/>
      <c r="Q2" s="302"/>
      <c r="R2" s="302"/>
      <c r="S2" s="302"/>
    </row>
    <row r="3" ht="21" customHeight="1" spans="1:19">
      <c r="A3" s="120" t="str">
        <f>"单位名称："&amp;"迪庆藏族自治州计划生育协会"</f>
        <v>单位名称：迪庆藏族自治州计划生育协会</v>
      </c>
      <c r="B3" s="90"/>
      <c r="C3" s="90"/>
      <c r="D3" s="90"/>
      <c r="E3" s="90"/>
      <c r="F3" s="90"/>
      <c r="G3" s="90"/>
      <c r="H3" s="90"/>
      <c r="I3" s="90"/>
      <c r="J3" s="160"/>
      <c r="K3" s="90"/>
      <c r="L3" s="90"/>
      <c r="M3" s="90"/>
      <c r="N3" s="90"/>
      <c r="O3" s="160"/>
      <c r="P3" s="160"/>
      <c r="Q3" s="160"/>
      <c r="R3" s="160"/>
      <c r="S3" s="176" t="s">
        <v>2</v>
      </c>
    </row>
    <row r="4" ht="18.75" customHeight="1" spans="1:19">
      <c r="A4" s="286" t="s">
        <v>55</v>
      </c>
      <c r="B4" s="287" t="s">
        <v>56</v>
      </c>
      <c r="C4" s="287" t="s">
        <v>57</v>
      </c>
      <c r="D4" s="288" t="s">
        <v>58</v>
      </c>
      <c r="E4" s="289"/>
      <c r="F4" s="289"/>
      <c r="G4" s="289"/>
      <c r="H4" s="289"/>
      <c r="I4" s="289"/>
      <c r="J4" s="303"/>
      <c r="K4" s="289"/>
      <c r="L4" s="289"/>
      <c r="M4" s="289"/>
      <c r="N4" s="283"/>
      <c r="O4" s="288" t="s">
        <v>46</v>
      </c>
      <c r="P4" s="288"/>
      <c r="Q4" s="288"/>
      <c r="R4" s="288"/>
      <c r="S4" s="306"/>
    </row>
    <row r="5" ht="19.5" customHeight="1" spans="1:19">
      <c r="A5" s="290"/>
      <c r="B5" s="291"/>
      <c r="C5" s="291"/>
      <c r="D5" s="292" t="s">
        <v>59</v>
      </c>
      <c r="E5" s="292" t="s">
        <v>60</v>
      </c>
      <c r="F5" s="292" t="s">
        <v>61</v>
      </c>
      <c r="G5" s="292" t="s">
        <v>62</v>
      </c>
      <c r="H5" s="292" t="s">
        <v>63</v>
      </c>
      <c r="I5" s="304" t="s">
        <v>64</v>
      </c>
      <c r="J5" s="304"/>
      <c r="K5" s="304"/>
      <c r="L5" s="304"/>
      <c r="M5" s="304"/>
      <c r="N5" s="295"/>
      <c r="O5" s="292" t="s">
        <v>59</v>
      </c>
      <c r="P5" s="292" t="s">
        <v>60</v>
      </c>
      <c r="Q5" s="292" t="s">
        <v>61</v>
      </c>
      <c r="R5" s="292" t="s">
        <v>62</v>
      </c>
      <c r="S5" s="292" t="s">
        <v>65</v>
      </c>
    </row>
    <row r="6" ht="28.5" customHeight="1" spans="1:19">
      <c r="A6" s="293"/>
      <c r="B6" s="294"/>
      <c r="C6" s="294"/>
      <c r="D6" s="295"/>
      <c r="E6" s="295"/>
      <c r="F6" s="295"/>
      <c r="G6" s="295"/>
      <c r="H6" s="295"/>
      <c r="I6" s="294" t="s">
        <v>59</v>
      </c>
      <c r="J6" s="294" t="s">
        <v>66</v>
      </c>
      <c r="K6" s="294" t="s">
        <v>67</v>
      </c>
      <c r="L6" s="294" t="s">
        <v>68</v>
      </c>
      <c r="M6" s="294" t="s">
        <v>69</v>
      </c>
      <c r="N6" s="294" t="s">
        <v>70</v>
      </c>
      <c r="O6" s="305"/>
      <c r="P6" s="305"/>
      <c r="Q6" s="305"/>
      <c r="R6" s="305"/>
      <c r="S6" s="295"/>
    </row>
    <row r="7" ht="20.25" customHeight="1" spans="1:19">
      <c r="A7" s="296">
        <v>1</v>
      </c>
      <c r="B7" s="296">
        <v>2</v>
      </c>
      <c r="C7" s="296">
        <v>3</v>
      </c>
      <c r="D7" s="296">
        <v>4</v>
      </c>
      <c r="E7" s="296">
        <v>5</v>
      </c>
      <c r="F7" s="296">
        <v>6</v>
      </c>
      <c r="G7" s="296">
        <v>7</v>
      </c>
      <c r="H7" s="296">
        <v>8</v>
      </c>
      <c r="I7" s="296">
        <v>9</v>
      </c>
      <c r="J7" s="296">
        <v>10</v>
      </c>
      <c r="K7" s="296">
        <v>11</v>
      </c>
      <c r="L7" s="296">
        <v>12</v>
      </c>
      <c r="M7" s="296">
        <v>13</v>
      </c>
      <c r="N7" s="296">
        <v>14</v>
      </c>
      <c r="O7" s="296">
        <v>15</v>
      </c>
      <c r="P7" s="296">
        <v>16</v>
      </c>
      <c r="Q7" s="296">
        <v>17</v>
      </c>
      <c r="R7" s="296">
        <v>18</v>
      </c>
      <c r="S7" s="296">
        <v>19</v>
      </c>
    </row>
    <row r="8" ht="22.5" customHeight="1" spans="1:19">
      <c r="A8" s="297" t="s">
        <v>71</v>
      </c>
      <c r="B8" s="298" t="s">
        <v>72</v>
      </c>
      <c r="C8" s="299">
        <v>1816853.77</v>
      </c>
      <c r="D8" s="299">
        <v>1816853.77</v>
      </c>
      <c r="E8" s="300">
        <v>1816853.77</v>
      </c>
      <c r="F8" s="300"/>
      <c r="G8" s="300"/>
      <c r="H8" s="300"/>
      <c r="I8" s="300"/>
      <c r="J8" s="300"/>
      <c r="K8" s="300"/>
      <c r="L8" s="300"/>
      <c r="M8" s="300"/>
      <c r="N8" s="300"/>
      <c r="O8" s="224"/>
      <c r="P8" s="224"/>
      <c r="Q8" s="224"/>
      <c r="R8" s="224"/>
      <c r="S8" s="224"/>
    </row>
    <row r="9" ht="22.5" customHeight="1" spans="1:19">
      <c r="A9" s="45" t="s">
        <v>57</v>
      </c>
      <c r="B9" s="301"/>
      <c r="C9" s="300">
        <v>1816853.77</v>
      </c>
      <c r="D9" s="300">
        <v>1816853.77</v>
      </c>
      <c r="E9" s="300">
        <v>1816853.77</v>
      </c>
      <c r="F9" s="300"/>
      <c r="G9" s="300"/>
      <c r="H9" s="300"/>
      <c r="I9" s="300"/>
      <c r="J9" s="300"/>
      <c r="K9" s="300"/>
      <c r="L9" s="300"/>
      <c r="M9" s="300"/>
      <c r="N9" s="300"/>
      <c r="O9" s="224"/>
      <c r="P9" s="224"/>
      <c r="Q9" s="224"/>
      <c r="R9" s="224"/>
      <c r="S9" s="224"/>
    </row>
  </sheetData>
  <mergeCells count="18">
    <mergeCell ref="A2:S2"/>
    <mergeCell ref="A3:D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C3"/>
  <sheetViews>
    <sheetView showZeros="0" tabSelected="1" workbookViewId="0">
      <selection activeCell="I2" sqref="I2"/>
    </sheetView>
  </sheetViews>
  <sheetFormatPr defaultColWidth="10" defaultRowHeight="15" customHeight="1" outlineLevelRow="2" outlineLevelCol="2"/>
  <cols>
    <col min="2" max="2" width="49.2833333333333" customWidth="1"/>
    <col min="3" max="3" width="55.2833333333333" customWidth="1"/>
  </cols>
  <sheetData>
    <row r="1" ht="51" customHeight="1" spans="1:3">
      <c r="A1" s="1" t="s">
        <v>480</v>
      </c>
      <c r="B1" s="2"/>
      <c r="C1" s="2"/>
    </row>
    <row r="2" ht="24" customHeight="1" spans="1:3">
      <c r="A2" s="3" t="s">
        <v>481</v>
      </c>
      <c r="B2" s="4" t="s">
        <v>188</v>
      </c>
      <c r="C2" s="4" t="s">
        <v>190</v>
      </c>
    </row>
    <row r="3" ht="22.5" customHeight="1" spans="1:3">
      <c r="A3" s="5">
        <f>ROW()-2</f>
        <v>1</v>
      </c>
      <c r="B3" s="6" t="s">
        <v>72</v>
      </c>
      <c r="C3" s="6" t="s">
        <v>269</v>
      </c>
    </row>
  </sheetData>
  <mergeCells count="1">
    <mergeCell ref="A1:C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30"/>
  <sheetViews>
    <sheetView showZeros="0" topLeftCell="A9" workbookViewId="0">
      <selection activeCell="A2" sqref="A2:O2"/>
    </sheetView>
  </sheetViews>
  <sheetFormatPr defaultColWidth="10.7083333333333" defaultRowHeight="14.25" customHeight="1"/>
  <cols>
    <col min="1" max="1" width="16.7083333333333" customWidth="1"/>
    <col min="2" max="2" width="44" customWidth="1"/>
    <col min="3" max="6" width="22.2833333333333" customWidth="1"/>
    <col min="7" max="8" width="22.1416666666667" customWidth="1"/>
    <col min="9" max="9" width="22" customWidth="1"/>
    <col min="10" max="11" width="22.1416666666667" customWidth="1"/>
    <col min="12" max="14" width="22" customWidth="1"/>
    <col min="15" max="15" width="22.1416666666667" customWidth="1"/>
  </cols>
  <sheetData>
    <row r="1" ht="19.5" customHeight="1" spans="4:15">
      <c r="D1" s="279"/>
      <c r="H1" s="279"/>
      <c r="J1" s="279"/>
      <c r="O1" s="118" t="s">
        <v>73</v>
      </c>
    </row>
    <row r="2" ht="42" customHeight="1" spans="1:15">
      <c r="A2" s="86" t="s">
        <v>74</v>
      </c>
      <c r="B2" s="280"/>
      <c r="C2" s="280"/>
      <c r="D2" s="280"/>
      <c r="E2" s="280"/>
      <c r="F2" s="280"/>
      <c r="G2" s="280"/>
      <c r="H2" s="280"/>
      <c r="I2" s="280"/>
      <c r="J2" s="280"/>
      <c r="K2" s="280"/>
      <c r="L2" s="280"/>
      <c r="M2" s="280"/>
      <c r="N2" s="280"/>
      <c r="O2" s="280"/>
    </row>
    <row r="3" ht="24" customHeight="1" spans="1:15">
      <c r="A3" s="281" t="str">
        <f>"单位名称："&amp;"迪庆藏族自治州计划生育协会"</f>
        <v>单位名称：迪庆藏族自治州计划生育协会</v>
      </c>
      <c r="B3" s="282"/>
      <c r="C3" s="155"/>
      <c r="D3" s="84"/>
      <c r="E3" s="155"/>
      <c r="F3" s="155"/>
      <c r="G3" s="155"/>
      <c r="H3" s="84"/>
      <c r="I3" s="155"/>
      <c r="J3" s="84"/>
      <c r="K3" s="155"/>
      <c r="L3" s="155"/>
      <c r="M3" s="284"/>
      <c r="N3" s="284"/>
      <c r="O3" s="191" t="s">
        <v>2</v>
      </c>
    </row>
    <row r="4" ht="19.5" customHeight="1" spans="1:15">
      <c r="A4" s="92" t="s">
        <v>75</v>
      </c>
      <c r="B4" s="92" t="s">
        <v>76</v>
      </c>
      <c r="C4" s="92" t="s">
        <v>57</v>
      </c>
      <c r="D4" s="94" t="s">
        <v>60</v>
      </c>
      <c r="E4" s="146" t="s">
        <v>77</v>
      </c>
      <c r="F4" s="147" t="s">
        <v>78</v>
      </c>
      <c r="G4" s="92" t="s">
        <v>61</v>
      </c>
      <c r="H4" s="92" t="s">
        <v>62</v>
      </c>
      <c r="I4" s="92" t="s">
        <v>79</v>
      </c>
      <c r="J4" s="94" t="s">
        <v>80</v>
      </c>
      <c r="K4" s="95"/>
      <c r="L4" s="95"/>
      <c r="M4" s="95"/>
      <c r="N4" s="95"/>
      <c r="O4" s="96"/>
    </row>
    <row r="5" ht="33.75" customHeight="1" spans="1:15">
      <c r="A5" s="100"/>
      <c r="B5" s="100"/>
      <c r="C5" s="100"/>
      <c r="D5" s="257" t="s">
        <v>59</v>
      </c>
      <c r="E5" s="183" t="s">
        <v>77</v>
      </c>
      <c r="F5" s="183" t="s">
        <v>78</v>
      </c>
      <c r="G5" s="100"/>
      <c r="H5" s="100"/>
      <c r="I5" s="100"/>
      <c r="J5" s="257" t="s">
        <v>59</v>
      </c>
      <c r="K5" s="126" t="s">
        <v>81</v>
      </c>
      <c r="L5" s="126" t="s">
        <v>82</v>
      </c>
      <c r="M5" s="126" t="s">
        <v>83</v>
      </c>
      <c r="N5" s="126" t="s">
        <v>84</v>
      </c>
      <c r="O5" s="126" t="s">
        <v>85</v>
      </c>
    </row>
    <row r="6" ht="20.25" customHeight="1" spans="1:15">
      <c r="A6" s="212">
        <v>1</v>
      </c>
      <c r="B6" s="212">
        <v>2</v>
      </c>
      <c r="C6" s="257">
        <v>3</v>
      </c>
      <c r="D6" s="257">
        <v>4</v>
      </c>
      <c r="E6" s="257">
        <v>5</v>
      </c>
      <c r="F6" s="257">
        <v>6</v>
      </c>
      <c r="G6" s="257">
        <v>7</v>
      </c>
      <c r="H6" s="257">
        <v>8</v>
      </c>
      <c r="I6" s="257">
        <v>9</v>
      </c>
      <c r="J6" s="257">
        <v>10</v>
      </c>
      <c r="K6" s="257">
        <v>11</v>
      </c>
      <c r="L6" s="257">
        <v>12</v>
      </c>
      <c r="M6" s="257">
        <v>13</v>
      </c>
      <c r="N6" s="257">
        <v>14</v>
      </c>
      <c r="O6" s="257">
        <v>15</v>
      </c>
    </row>
    <row r="7" ht="22.5" customHeight="1" spans="1:15">
      <c r="A7" s="274" t="s">
        <v>86</v>
      </c>
      <c r="B7" s="274" t="s">
        <v>87</v>
      </c>
      <c r="C7" s="61">
        <v>1079404.11</v>
      </c>
      <c r="D7" s="61">
        <v>1079404.11</v>
      </c>
      <c r="E7" s="61">
        <v>1079404.11</v>
      </c>
      <c r="F7" s="61"/>
      <c r="G7" s="61"/>
      <c r="H7" s="61"/>
      <c r="I7" s="61"/>
      <c r="J7" s="61"/>
      <c r="K7" s="61"/>
      <c r="L7" s="61"/>
      <c r="M7" s="61"/>
      <c r="N7" s="61"/>
      <c r="O7" s="61"/>
    </row>
    <row r="8" ht="22.5" customHeight="1" spans="1:15">
      <c r="A8" s="274" t="s">
        <v>88</v>
      </c>
      <c r="B8" s="274" t="str">
        <f>"  "&amp;"群众团体事务"</f>
        <v>  群众团体事务</v>
      </c>
      <c r="C8" s="61">
        <v>1070404.11</v>
      </c>
      <c r="D8" s="61">
        <v>1070404.11</v>
      </c>
      <c r="E8" s="61">
        <v>1070404.11</v>
      </c>
      <c r="F8" s="61"/>
      <c r="G8" s="61"/>
      <c r="H8" s="61"/>
      <c r="I8" s="61"/>
      <c r="J8" s="61"/>
      <c r="K8" s="61"/>
      <c r="L8" s="61"/>
      <c r="M8" s="61"/>
      <c r="N8" s="61"/>
      <c r="O8" s="61"/>
    </row>
    <row r="9" ht="22.5" customHeight="1" spans="1:15">
      <c r="A9" s="274" t="s">
        <v>89</v>
      </c>
      <c r="B9" s="274" t="str">
        <f>"    "&amp;"事业运行"</f>
        <v>    事业运行</v>
      </c>
      <c r="C9" s="61">
        <v>1070404.11</v>
      </c>
      <c r="D9" s="61">
        <v>1070404.11</v>
      </c>
      <c r="E9" s="61">
        <v>1070404.11</v>
      </c>
      <c r="F9" s="61"/>
      <c r="G9" s="61"/>
      <c r="H9" s="61"/>
      <c r="I9" s="61"/>
      <c r="J9" s="61"/>
      <c r="K9" s="61"/>
      <c r="L9" s="61"/>
      <c r="M9" s="61"/>
      <c r="N9" s="61"/>
      <c r="O9" s="61"/>
    </row>
    <row r="10" ht="22.5" customHeight="1" spans="1:15">
      <c r="A10" s="274" t="s">
        <v>90</v>
      </c>
      <c r="B10" s="274" t="str">
        <f>"  "&amp;"其他一般公共服务支出"</f>
        <v>  其他一般公共服务支出</v>
      </c>
      <c r="C10" s="61">
        <v>9000</v>
      </c>
      <c r="D10" s="61">
        <v>9000</v>
      </c>
      <c r="E10" s="61">
        <v>9000</v>
      </c>
      <c r="F10" s="61"/>
      <c r="G10" s="61"/>
      <c r="H10" s="61"/>
      <c r="I10" s="61"/>
      <c r="J10" s="61"/>
      <c r="K10" s="61"/>
      <c r="L10" s="61"/>
      <c r="M10" s="61"/>
      <c r="N10" s="61"/>
      <c r="O10" s="61"/>
    </row>
    <row r="11" ht="22.5" customHeight="1" spans="1:15">
      <c r="A11" s="274" t="s">
        <v>91</v>
      </c>
      <c r="B11" s="274" t="str">
        <f>"    "&amp;"其他一般公共服务支出"</f>
        <v>    其他一般公共服务支出</v>
      </c>
      <c r="C11" s="61">
        <v>9000</v>
      </c>
      <c r="D11" s="61">
        <v>9000</v>
      </c>
      <c r="E11" s="61">
        <v>9000</v>
      </c>
      <c r="F11" s="61"/>
      <c r="G11" s="61"/>
      <c r="H11" s="61"/>
      <c r="I11" s="61"/>
      <c r="J11" s="61"/>
      <c r="K11" s="61"/>
      <c r="L11" s="61"/>
      <c r="M11" s="61"/>
      <c r="N11" s="61"/>
      <c r="O11" s="61"/>
    </row>
    <row r="12" ht="22.5" customHeight="1" spans="1:15">
      <c r="A12" s="274" t="s">
        <v>92</v>
      </c>
      <c r="B12" s="274" t="s">
        <v>93</v>
      </c>
      <c r="C12" s="61">
        <v>141719.84</v>
      </c>
      <c r="D12" s="61">
        <v>141719.84</v>
      </c>
      <c r="E12" s="61">
        <v>141719.84</v>
      </c>
      <c r="F12" s="61"/>
      <c r="G12" s="61"/>
      <c r="H12" s="61"/>
      <c r="I12" s="61"/>
      <c r="J12" s="61"/>
      <c r="K12" s="61"/>
      <c r="L12" s="61"/>
      <c r="M12" s="61"/>
      <c r="N12" s="61"/>
      <c r="O12" s="61"/>
    </row>
    <row r="13" ht="22.5" customHeight="1" spans="1:15">
      <c r="A13" s="274" t="s">
        <v>94</v>
      </c>
      <c r="B13" s="274" t="str">
        <f>"  "&amp;"行政事业单位养老支出"</f>
        <v>  行政事业单位养老支出</v>
      </c>
      <c r="C13" s="61">
        <v>141719.84</v>
      </c>
      <c r="D13" s="61">
        <v>141719.84</v>
      </c>
      <c r="E13" s="61">
        <v>141719.84</v>
      </c>
      <c r="F13" s="61"/>
      <c r="G13" s="61"/>
      <c r="H13" s="61"/>
      <c r="I13" s="61"/>
      <c r="J13" s="61"/>
      <c r="K13" s="61"/>
      <c r="L13" s="61"/>
      <c r="M13" s="61"/>
      <c r="N13" s="61"/>
      <c r="O13" s="61"/>
    </row>
    <row r="14" ht="22.5" customHeight="1" spans="1:15">
      <c r="A14" s="274" t="s">
        <v>95</v>
      </c>
      <c r="B14" s="274" t="str">
        <f>"    "&amp;"机关事业单位基本养老保险缴费支出"</f>
        <v>    机关事业单位基本养老保险缴费支出</v>
      </c>
      <c r="C14" s="61">
        <v>141719.84</v>
      </c>
      <c r="D14" s="61">
        <v>141719.84</v>
      </c>
      <c r="E14" s="61">
        <v>141719.84</v>
      </c>
      <c r="F14" s="61"/>
      <c r="G14" s="61"/>
      <c r="H14" s="61"/>
      <c r="I14" s="61"/>
      <c r="J14" s="61"/>
      <c r="K14" s="61"/>
      <c r="L14" s="61"/>
      <c r="M14" s="61"/>
      <c r="N14" s="61"/>
      <c r="O14" s="61"/>
    </row>
    <row r="15" ht="22.5" customHeight="1" spans="1:15">
      <c r="A15" s="274" t="s">
        <v>96</v>
      </c>
      <c r="B15" s="274" t="str">
        <f>"    "&amp;"机关事业单位职业年金缴费支出"</f>
        <v>    机关事业单位职业年金缴费支出</v>
      </c>
      <c r="C15" s="61"/>
      <c r="D15" s="61"/>
      <c r="E15" s="61"/>
      <c r="F15" s="61"/>
      <c r="G15" s="61"/>
      <c r="H15" s="61"/>
      <c r="I15" s="61"/>
      <c r="J15" s="61"/>
      <c r="K15" s="61"/>
      <c r="L15" s="61"/>
      <c r="M15" s="61"/>
      <c r="N15" s="61"/>
      <c r="O15" s="61"/>
    </row>
    <row r="16" ht="22.5" customHeight="1" spans="1:15">
      <c r="A16" s="274" t="s">
        <v>97</v>
      </c>
      <c r="B16" s="274" t="str">
        <f>"    "&amp;"其他行政事业单位养老支出"</f>
        <v>    其他行政事业单位养老支出</v>
      </c>
      <c r="C16" s="61"/>
      <c r="D16" s="61"/>
      <c r="E16" s="61"/>
      <c r="F16" s="61"/>
      <c r="G16" s="61"/>
      <c r="H16" s="61"/>
      <c r="I16" s="61"/>
      <c r="J16" s="61"/>
      <c r="K16" s="61"/>
      <c r="L16" s="61"/>
      <c r="M16" s="61"/>
      <c r="N16" s="61"/>
      <c r="O16" s="61"/>
    </row>
    <row r="17" ht="22.5" customHeight="1" spans="1:15">
      <c r="A17" s="274" t="s">
        <v>98</v>
      </c>
      <c r="B17" s="274" t="s">
        <v>99</v>
      </c>
      <c r="C17" s="61">
        <v>482839.94</v>
      </c>
      <c r="D17" s="61">
        <v>482839.94</v>
      </c>
      <c r="E17" s="61">
        <v>102839.94</v>
      </c>
      <c r="F17" s="61">
        <v>380000</v>
      </c>
      <c r="G17" s="61"/>
      <c r="H17" s="61"/>
      <c r="I17" s="61"/>
      <c r="J17" s="61"/>
      <c r="K17" s="61"/>
      <c r="L17" s="61"/>
      <c r="M17" s="61"/>
      <c r="N17" s="61"/>
      <c r="O17" s="61"/>
    </row>
    <row r="18" ht="22.5" customHeight="1" spans="1:15">
      <c r="A18" s="274" t="s">
        <v>100</v>
      </c>
      <c r="B18" s="274" t="str">
        <f>"  "&amp;"计划生育事务"</f>
        <v>  计划生育事务</v>
      </c>
      <c r="C18" s="61">
        <v>340000</v>
      </c>
      <c r="D18" s="61">
        <v>340000</v>
      </c>
      <c r="E18" s="61"/>
      <c r="F18" s="61">
        <v>340000</v>
      </c>
      <c r="G18" s="61"/>
      <c r="H18" s="61"/>
      <c r="I18" s="61"/>
      <c r="J18" s="61"/>
      <c r="K18" s="61"/>
      <c r="L18" s="61"/>
      <c r="M18" s="61"/>
      <c r="N18" s="61"/>
      <c r="O18" s="61"/>
    </row>
    <row r="19" ht="22.5" customHeight="1" spans="1:15">
      <c r="A19" s="274" t="s">
        <v>101</v>
      </c>
      <c r="B19" s="274" t="str">
        <f>"    "&amp;"其他计划生育事务支出"</f>
        <v>    其他计划生育事务支出</v>
      </c>
      <c r="C19" s="61">
        <v>340000</v>
      </c>
      <c r="D19" s="61">
        <v>340000</v>
      </c>
      <c r="E19" s="61"/>
      <c r="F19" s="61">
        <v>340000</v>
      </c>
      <c r="G19" s="61"/>
      <c r="H19" s="61"/>
      <c r="I19" s="61"/>
      <c r="J19" s="61"/>
      <c r="K19" s="61"/>
      <c r="L19" s="61"/>
      <c r="M19" s="61"/>
      <c r="N19" s="61"/>
      <c r="O19" s="61"/>
    </row>
    <row r="20" ht="22.5" customHeight="1" spans="1:15">
      <c r="A20" s="274" t="s">
        <v>102</v>
      </c>
      <c r="B20" s="274" t="str">
        <f>"  "&amp;"行政事业单位医疗"</f>
        <v>  行政事业单位医疗</v>
      </c>
      <c r="C20" s="61">
        <v>102839.94</v>
      </c>
      <c r="D20" s="61">
        <v>102839.94</v>
      </c>
      <c r="E20" s="61">
        <v>102839.94</v>
      </c>
      <c r="F20" s="61"/>
      <c r="G20" s="61"/>
      <c r="H20" s="61"/>
      <c r="I20" s="61"/>
      <c r="J20" s="61"/>
      <c r="K20" s="61"/>
      <c r="L20" s="61"/>
      <c r="M20" s="61"/>
      <c r="N20" s="61"/>
      <c r="O20" s="61"/>
    </row>
    <row r="21" ht="22.5" customHeight="1" spans="1:15">
      <c r="A21" s="274" t="s">
        <v>103</v>
      </c>
      <c r="B21" s="274" t="str">
        <f>"    "&amp;"行政单位医疗"</f>
        <v>    行政单位医疗</v>
      </c>
      <c r="C21" s="61"/>
      <c r="D21" s="61"/>
      <c r="E21" s="61"/>
      <c r="F21" s="61"/>
      <c r="G21" s="61"/>
      <c r="H21" s="61"/>
      <c r="I21" s="61"/>
      <c r="J21" s="61"/>
      <c r="K21" s="61"/>
      <c r="L21" s="61"/>
      <c r="M21" s="61"/>
      <c r="N21" s="61"/>
      <c r="O21" s="61"/>
    </row>
    <row r="22" ht="22.5" customHeight="1" spans="1:15">
      <c r="A22" s="274" t="s">
        <v>104</v>
      </c>
      <c r="B22" s="274" t="str">
        <f>"    "&amp;"事业单位医疗"</f>
        <v>    事业单位医疗</v>
      </c>
      <c r="C22" s="61">
        <v>65014.2</v>
      </c>
      <c r="D22" s="61">
        <v>65014.2</v>
      </c>
      <c r="E22" s="61">
        <v>65014.2</v>
      </c>
      <c r="F22" s="61"/>
      <c r="G22" s="61"/>
      <c r="H22" s="61"/>
      <c r="I22" s="61"/>
      <c r="J22" s="61"/>
      <c r="K22" s="61"/>
      <c r="L22" s="61"/>
      <c r="M22" s="61"/>
      <c r="N22" s="61"/>
      <c r="O22" s="61"/>
    </row>
    <row r="23" ht="22.5" customHeight="1" spans="1:15">
      <c r="A23" s="274" t="s">
        <v>105</v>
      </c>
      <c r="B23" s="274" t="str">
        <f>"    "&amp;"公务员医疗补助"</f>
        <v>    公务员医疗补助</v>
      </c>
      <c r="C23" s="61">
        <v>34674.24</v>
      </c>
      <c r="D23" s="61">
        <v>34674.24</v>
      </c>
      <c r="E23" s="61">
        <v>34674.24</v>
      </c>
      <c r="F23" s="61"/>
      <c r="G23" s="61"/>
      <c r="H23" s="61"/>
      <c r="I23" s="61"/>
      <c r="J23" s="61"/>
      <c r="K23" s="61"/>
      <c r="L23" s="61"/>
      <c r="M23" s="61"/>
      <c r="N23" s="61"/>
      <c r="O23" s="61"/>
    </row>
    <row r="24" ht="22.5" customHeight="1" spans="1:15">
      <c r="A24" s="274" t="s">
        <v>106</v>
      </c>
      <c r="B24" s="274" t="str">
        <f>"    "&amp;"其他行政事业单位医疗支出"</f>
        <v>    其他行政事业单位医疗支出</v>
      </c>
      <c r="C24" s="61">
        <v>3151.5</v>
      </c>
      <c r="D24" s="61">
        <v>3151.5</v>
      </c>
      <c r="E24" s="61">
        <v>3151.5</v>
      </c>
      <c r="F24" s="61"/>
      <c r="G24" s="61"/>
      <c r="H24" s="61"/>
      <c r="I24" s="61"/>
      <c r="J24" s="61"/>
      <c r="K24" s="61"/>
      <c r="L24" s="61"/>
      <c r="M24" s="61"/>
      <c r="N24" s="61"/>
      <c r="O24" s="61"/>
    </row>
    <row r="25" ht="22.5" customHeight="1" spans="1:15">
      <c r="A25" s="274" t="s">
        <v>107</v>
      </c>
      <c r="B25" s="274" t="str">
        <f>"  "&amp;"医疗救助"</f>
        <v>  医疗救助</v>
      </c>
      <c r="C25" s="61">
        <v>40000</v>
      </c>
      <c r="D25" s="61">
        <v>40000</v>
      </c>
      <c r="E25" s="61"/>
      <c r="F25" s="61">
        <v>40000</v>
      </c>
      <c r="G25" s="61"/>
      <c r="H25" s="61"/>
      <c r="I25" s="61"/>
      <c r="J25" s="61"/>
      <c r="K25" s="61"/>
      <c r="L25" s="61"/>
      <c r="M25" s="61"/>
      <c r="N25" s="61"/>
      <c r="O25" s="61"/>
    </row>
    <row r="26" ht="22.5" customHeight="1" spans="1:15">
      <c r="A26" s="274" t="s">
        <v>108</v>
      </c>
      <c r="B26" s="274" t="str">
        <f>"    "&amp;"其他医疗救助支出"</f>
        <v>    其他医疗救助支出</v>
      </c>
      <c r="C26" s="61">
        <v>40000</v>
      </c>
      <c r="D26" s="61">
        <v>40000</v>
      </c>
      <c r="E26" s="61"/>
      <c r="F26" s="61">
        <v>40000</v>
      </c>
      <c r="G26" s="61"/>
      <c r="H26" s="61"/>
      <c r="I26" s="61"/>
      <c r="J26" s="61"/>
      <c r="K26" s="61"/>
      <c r="L26" s="61"/>
      <c r="M26" s="61"/>
      <c r="N26" s="61"/>
      <c r="O26" s="61"/>
    </row>
    <row r="27" ht="22.5" customHeight="1" spans="1:15">
      <c r="A27" s="274" t="s">
        <v>109</v>
      </c>
      <c r="B27" s="274" t="s">
        <v>110</v>
      </c>
      <c r="C27" s="61">
        <v>112889.88</v>
      </c>
      <c r="D27" s="61">
        <v>112889.88</v>
      </c>
      <c r="E27" s="61">
        <v>112889.88</v>
      </c>
      <c r="F27" s="61"/>
      <c r="G27" s="61"/>
      <c r="H27" s="61"/>
      <c r="I27" s="61"/>
      <c r="J27" s="61"/>
      <c r="K27" s="61"/>
      <c r="L27" s="61"/>
      <c r="M27" s="61"/>
      <c r="N27" s="61"/>
      <c r="O27" s="61"/>
    </row>
    <row r="28" ht="22.5" customHeight="1" spans="1:15">
      <c r="A28" s="274" t="s">
        <v>111</v>
      </c>
      <c r="B28" s="274" t="str">
        <f>"  "&amp;"住房改革支出"</f>
        <v>  住房改革支出</v>
      </c>
      <c r="C28" s="61">
        <v>112889.88</v>
      </c>
      <c r="D28" s="61">
        <v>112889.88</v>
      </c>
      <c r="E28" s="61">
        <v>112889.88</v>
      </c>
      <c r="F28" s="61"/>
      <c r="G28" s="61"/>
      <c r="H28" s="61"/>
      <c r="I28" s="61"/>
      <c r="J28" s="61"/>
      <c r="K28" s="61"/>
      <c r="L28" s="61"/>
      <c r="M28" s="61"/>
      <c r="N28" s="61"/>
      <c r="O28" s="61"/>
    </row>
    <row r="29" ht="22.5" customHeight="1" spans="1:15">
      <c r="A29" s="274" t="s">
        <v>112</v>
      </c>
      <c r="B29" s="274" t="str">
        <f>"    "&amp;"住房公积金"</f>
        <v>    住房公积金</v>
      </c>
      <c r="C29" s="61">
        <v>112889.88</v>
      </c>
      <c r="D29" s="61">
        <v>112889.88</v>
      </c>
      <c r="E29" s="61">
        <v>112889.88</v>
      </c>
      <c r="F29" s="61"/>
      <c r="G29" s="61"/>
      <c r="H29" s="61"/>
      <c r="I29" s="61"/>
      <c r="J29" s="61"/>
      <c r="K29" s="61"/>
      <c r="L29" s="61"/>
      <c r="M29" s="61"/>
      <c r="N29" s="61"/>
      <c r="O29" s="61"/>
    </row>
    <row r="30" ht="22.5" customHeight="1" spans="1:15">
      <c r="A30" s="114" t="s">
        <v>113</v>
      </c>
      <c r="B30" s="283" t="s">
        <v>113</v>
      </c>
      <c r="C30" s="184">
        <v>1816853.77</v>
      </c>
      <c r="D30" s="61">
        <v>1816853.77</v>
      </c>
      <c r="E30" s="184">
        <v>1436853.77</v>
      </c>
      <c r="F30" s="184">
        <v>380000</v>
      </c>
      <c r="G30" s="184"/>
      <c r="H30" s="61"/>
      <c r="I30" s="184"/>
      <c r="J30" s="61"/>
      <c r="K30" s="184"/>
      <c r="L30" s="184"/>
      <c r="M30" s="184"/>
      <c r="N30" s="184"/>
      <c r="O30" s="184"/>
    </row>
  </sheetData>
  <mergeCells count="11">
    <mergeCell ref="A2:O2"/>
    <mergeCell ref="A3:L3"/>
    <mergeCell ref="D4:F4"/>
    <mergeCell ref="J4:O4"/>
    <mergeCell ref="A30:B3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5"/>
  <sheetViews>
    <sheetView showZeros="0" workbookViewId="0">
      <selection activeCell="I2" sqref="I2"/>
    </sheetView>
  </sheetViews>
  <sheetFormatPr defaultColWidth="10.7083333333333" defaultRowHeight="14.25" customHeight="1" outlineLevelCol="3"/>
  <cols>
    <col min="1" max="1" width="45.85" customWidth="1"/>
    <col min="2" max="2" width="36" customWidth="1"/>
    <col min="3" max="3" width="41.85" customWidth="1"/>
    <col min="4" max="4" width="34.85" customWidth="1"/>
  </cols>
  <sheetData>
    <row r="1" ht="19.5" customHeight="1" spans="4:4">
      <c r="D1" s="118" t="s">
        <v>114</v>
      </c>
    </row>
    <row r="2" ht="36" customHeight="1" spans="1:4">
      <c r="A2" s="86" t="s">
        <v>115</v>
      </c>
      <c r="B2" s="265"/>
      <c r="C2" s="265"/>
      <c r="D2" s="265"/>
    </row>
    <row r="3" ht="24" customHeight="1" spans="1:4">
      <c r="A3" s="88" t="str">
        <f>"单位名称："&amp;"迪庆藏族自治州计划生育协会"</f>
        <v>单位名称：迪庆藏族自治州计划生育协会</v>
      </c>
      <c r="B3" s="266"/>
      <c r="C3" s="266"/>
      <c r="D3" s="191" t="s">
        <v>2</v>
      </c>
    </row>
    <row r="4" ht="19.5" customHeight="1" spans="1:4">
      <c r="A4" s="94" t="s">
        <v>3</v>
      </c>
      <c r="B4" s="96"/>
      <c r="C4" s="94" t="s">
        <v>4</v>
      </c>
      <c r="D4" s="96"/>
    </row>
    <row r="5" ht="21.75" customHeight="1" spans="1:4">
      <c r="A5" s="109" t="s">
        <v>5</v>
      </c>
      <c r="B5" s="199" t="s">
        <v>6</v>
      </c>
      <c r="C5" s="109" t="s">
        <v>116</v>
      </c>
      <c r="D5" s="199" t="s">
        <v>6</v>
      </c>
    </row>
    <row r="6" ht="17.25" customHeight="1" spans="1:4">
      <c r="A6" s="111"/>
      <c r="B6" s="100"/>
      <c r="C6" s="111"/>
      <c r="D6" s="100"/>
    </row>
    <row r="7" ht="22.5" customHeight="1" spans="1:4">
      <c r="A7" s="267" t="s">
        <v>117</v>
      </c>
      <c r="B7" s="268">
        <v>1816853.77</v>
      </c>
      <c r="C7" s="269" t="s">
        <v>118</v>
      </c>
      <c r="D7" s="184">
        <v>1816853.77</v>
      </c>
    </row>
    <row r="8" ht="22.5" customHeight="1" spans="1:4">
      <c r="A8" s="270" t="s">
        <v>119</v>
      </c>
      <c r="B8" s="268">
        <v>1816853.77</v>
      </c>
      <c r="C8" s="271" t="s">
        <v>120</v>
      </c>
      <c r="D8" s="184">
        <v>1079404.11</v>
      </c>
    </row>
    <row r="9" ht="22.5" customHeight="1" spans="1:4">
      <c r="A9" s="270" t="s">
        <v>121</v>
      </c>
      <c r="B9" s="272"/>
      <c r="C9" s="271" t="s">
        <v>122</v>
      </c>
      <c r="D9" s="184"/>
    </row>
    <row r="10" ht="22.5" customHeight="1" spans="1:4">
      <c r="A10" s="270" t="s">
        <v>123</v>
      </c>
      <c r="B10" s="272"/>
      <c r="C10" s="271" t="s">
        <v>124</v>
      </c>
      <c r="D10" s="184"/>
    </row>
    <row r="11" ht="22.5" customHeight="1" spans="1:4">
      <c r="A11" s="273" t="s">
        <v>125</v>
      </c>
      <c r="B11" s="224"/>
      <c r="C11" s="271" t="s">
        <v>126</v>
      </c>
      <c r="D11" s="184"/>
    </row>
    <row r="12" ht="22.5" customHeight="1" spans="1:4">
      <c r="A12" s="270" t="s">
        <v>119</v>
      </c>
      <c r="B12" s="224"/>
      <c r="C12" s="271" t="s">
        <v>127</v>
      </c>
      <c r="D12" s="184"/>
    </row>
    <row r="13" ht="22.5" customHeight="1" spans="1:4">
      <c r="A13" s="270" t="s">
        <v>121</v>
      </c>
      <c r="B13" s="224"/>
      <c r="C13" s="271" t="s">
        <v>128</v>
      </c>
      <c r="D13" s="184"/>
    </row>
    <row r="14" ht="22.5" customHeight="1" spans="1:4">
      <c r="A14" s="270" t="s">
        <v>123</v>
      </c>
      <c r="B14" s="224"/>
      <c r="C14" s="271" t="s">
        <v>129</v>
      </c>
      <c r="D14" s="184"/>
    </row>
    <row r="15" ht="22.5" customHeight="1" spans="1:4">
      <c r="A15" s="270"/>
      <c r="B15" s="270"/>
      <c r="C15" s="271" t="s">
        <v>130</v>
      </c>
      <c r="D15" s="184">
        <v>141719.84</v>
      </c>
    </row>
    <row r="16" ht="22.5" customHeight="1" spans="1:4">
      <c r="A16" s="270"/>
      <c r="B16" s="274"/>
      <c r="C16" s="271" t="s">
        <v>131</v>
      </c>
      <c r="D16" s="184">
        <v>482839.94</v>
      </c>
    </row>
    <row r="17" ht="22.5" customHeight="1" spans="1:4">
      <c r="A17" s="275"/>
      <c r="B17" s="267"/>
      <c r="C17" s="271" t="s">
        <v>132</v>
      </c>
      <c r="D17" s="184"/>
    </row>
    <row r="18" ht="22.5" customHeight="1" spans="1:4">
      <c r="A18" s="275"/>
      <c r="B18" s="267"/>
      <c r="C18" s="271" t="s">
        <v>133</v>
      </c>
      <c r="D18" s="184"/>
    </row>
    <row r="19" ht="22.5" customHeight="1" spans="1:4">
      <c r="A19" s="215"/>
      <c r="B19" s="215"/>
      <c r="C19" s="271" t="s">
        <v>134</v>
      </c>
      <c r="D19" s="184"/>
    </row>
    <row r="20" ht="22.5" customHeight="1" spans="1:4">
      <c r="A20" s="215"/>
      <c r="B20" s="215"/>
      <c r="C20" s="271" t="s">
        <v>135</v>
      </c>
      <c r="D20" s="184"/>
    </row>
    <row r="21" ht="22.5" customHeight="1" spans="1:4">
      <c r="A21" s="215"/>
      <c r="B21" s="215"/>
      <c r="C21" s="271" t="s">
        <v>136</v>
      </c>
      <c r="D21" s="184"/>
    </row>
    <row r="22" ht="22.5" customHeight="1" spans="1:4">
      <c r="A22" s="215"/>
      <c r="B22" s="215"/>
      <c r="C22" s="271" t="s">
        <v>137</v>
      </c>
      <c r="D22" s="184"/>
    </row>
    <row r="23" ht="22.5" customHeight="1" spans="1:4">
      <c r="A23" s="215"/>
      <c r="B23" s="215"/>
      <c r="C23" s="271" t="s">
        <v>138</v>
      </c>
      <c r="D23" s="184"/>
    </row>
    <row r="24" ht="22.5" customHeight="1" spans="1:4">
      <c r="A24" s="215"/>
      <c r="B24" s="215"/>
      <c r="C24" s="271" t="s">
        <v>139</v>
      </c>
      <c r="D24" s="184"/>
    </row>
    <row r="25" ht="22.5" customHeight="1" spans="1:4">
      <c r="A25" s="215"/>
      <c r="B25" s="215"/>
      <c r="C25" s="271" t="s">
        <v>140</v>
      </c>
      <c r="D25" s="184"/>
    </row>
    <row r="26" ht="22.5" customHeight="1" spans="1:4">
      <c r="A26" s="215"/>
      <c r="B26" s="215"/>
      <c r="C26" s="271" t="s">
        <v>141</v>
      </c>
      <c r="D26" s="184">
        <v>112889.88</v>
      </c>
    </row>
    <row r="27" ht="22.5" customHeight="1" spans="1:4">
      <c r="A27" s="215"/>
      <c r="B27" s="215"/>
      <c r="C27" s="271" t="s">
        <v>142</v>
      </c>
      <c r="D27" s="184"/>
    </row>
    <row r="28" ht="22.5" customHeight="1" spans="1:4">
      <c r="A28" s="215"/>
      <c r="B28" s="215"/>
      <c r="C28" s="271" t="s">
        <v>143</v>
      </c>
      <c r="D28" s="184"/>
    </row>
    <row r="29" ht="22.5" customHeight="1" spans="1:4">
      <c r="A29" s="215"/>
      <c r="B29" s="215"/>
      <c r="C29" s="271" t="s">
        <v>144</v>
      </c>
      <c r="D29" s="184"/>
    </row>
    <row r="30" ht="22.5" customHeight="1" spans="1:4">
      <c r="A30" s="215"/>
      <c r="B30" s="215"/>
      <c r="C30" s="271" t="s">
        <v>145</v>
      </c>
      <c r="D30" s="184"/>
    </row>
    <row r="31" ht="22.5" customHeight="1" spans="1:4">
      <c r="A31" s="276"/>
      <c r="B31" s="267"/>
      <c r="C31" s="271" t="s">
        <v>146</v>
      </c>
      <c r="D31" s="184"/>
    </row>
    <row r="32" ht="22.5" customHeight="1" spans="1:4">
      <c r="A32" s="276"/>
      <c r="B32" s="267"/>
      <c r="C32" s="271" t="s">
        <v>147</v>
      </c>
      <c r="D32" s="184"/>
    </row>
    <row r="33" ht="22.5" customHeight="1" spans="1:4">
      <c r="A33" s="276"/>
      <c r="B33" s="267"/>
      <c r="C33" s="271" t="s">
        <v>148</v>
      </c>
      <c r="D33" s="184"/>
    </row>
    <row r="34" ht="22.5" customHeight="1" spans="1:4">
      <c r="A34" s="276"/>
      <c r="B34" s="267"/>
      <c r="C34" s="275" t="s">
        <v>149</v>
      </c>
      <c r="D34" s="267"/>
    </row>
    <row r="35" ht="22.5" customHeight="1" spans="1:4">
      <c r="A35" s="277" t="s">
        <v>150</v>
      </c>
      <c r="B35" s="278">
        <v>1816853.77</v>
      </c>
      <c r="C35" s="276" t="s">
        <v>52</v>
      </c>
      <c r="D35" s="278">
        <v>1816853.77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7"/>
  <sheetViews>
    <sheetView showZeros="0" topLeftCell="A4" workbookViewId="0">
      <selection activeCell="C26" sqref="C26"/>
    </sheetView>
  </sheetViews>
  <sheetFormatPr defaultColWidth="10.7083333333333" defaultRowHeight="14.25" customHeight="1" outlineLevelCol="6"/>
  <cols>
    <col min="1" max="1" width="23.575" customWidth="1"/>
    <col min="2" max="2" width="51.2833333333333" customWidth="1"/>
    <col min="3" max="3" width="28.2833333333333" customWidth="1"/>
    <col min="4" max="4" width="23.85" customWidth="1"/>
    <col min="5" max="7" width="28.2833333333333" customWidth="1"/>
  </cols>
  <sheetData>
    <row r="1" customHeight="1" spans="4:7">
      <c r="D1" s="217"/>
      <c r="F1" s="139"/>
      <c r="G1" s="118" t="s">
        <v>151</v>
      </c>
    </row>
    <row r="2" ht="39" customHeight="1" spans="1:7">
      <c r="A2" s="86" t="s">
        <v>152</v>
      </c>
      <c r="B2" s="198"/>
      <c r="C2" s="198"/>
      <c r="D2" s="198"/>
      <c r="E2" s="198"/>
      <c r="F2" s="198"/>
      <c r="G2" s="198"/>
    </row>
    <row r="3" ht="18" customHeight="1" spans="1:7">
      <c r="A3" s="88" t="str">
        <f>"单位名称："&amp;"迪庆藏族自治州计划生育协会"</f>
        <v>单位名称：迪庆藏族自治州计划生育协会</v>
      </c>
      <c r="B3" s="253"/>
      <c r="C3" s="242"/>
      <c r="D3" s="242"/>
      <c r="E3" s="242"/>
      <c r="F3" s="194"/>
      <c r="G3" s="191" t="s">
        <v>2</v>
      </c>
    </row>
    <row r="4" ht="20.25" customHeight="1" spans="1:7">
      <c r="A4" s="254" t="s">
        <v>153</v>
      </c>
      <c r="B4" s="255"/>
      <c r="C4" s="199" t="s">
        <v>57</v>
      </c>
      <c r="D4" s="231" t="s">
        <v>77</v>
      </c>
      <c r="E4" s="95"/>
      <c r="F4" s="96"/>
      <c r="G4" s="222" t="s">
        <v>78</v>
      </c>
    </row>
    <row r="5" ht="20.25" customHeight="1" spans="1:7">
      <c r="A5" s="256" t="s">
        <v>75</v>
      </c>
      <c r="B5" s="256" t="s">
        <v>76</v>
      </c>
      <c r="C5" s="111"/>
      <c r="D5" s="257" t="s">
        <v>59</v>
      </c>
      <c r="E5" s="257" t="s">
        <v>154</v>
      </c>
      <c r="F5" s="257" t="s">
        <v>155</v>
      </c>
      <c r="G5" s="185"/>
    </row>
    <row r="6" ht="19.5" customHeight="1" spans="1:7">
      <c r="A6" s="256" t="s">
        <v>156</v>
      </c>
      <c r="B6" s="256" t="s">
        <v>157</v>
      </c>
      <c r="C6" s="256" t="s">
        <v>158</v>
      </c>
      <c r="D6" s="257">
        <v>4</v>
      </c>
      <c r="E6" s="258" t="s">
        <v>159</v>
      </c>
      <c r="F6" s="258" t="s">
        <v>160</v>
      </c>
      <c r="G6" s="256" t="s">
        <v>161</v>
      </c>
    </row>
    <row r="7" ht="22.5" customHeight="1" spans="1:7">
      <c r="A7" s="213" t="s">
        <v>86</v>
      </c>
      <c r="B7" s="213" t="s">
        <v>87</v>
      </c>
      <c r="C7" s="259">
        <v>1079404.11</v>
      </c>
      <c r="D7" s="259">
        <v>1079404.11</v>
      </c>
      <c r="E7" s="259">
        <v>1006816.99</v>
      </c>
      <c r="F7" s="259">
        <v>72587.12</v>
      </c>
      <c r="G7" s="259"/>
    </row>
    <row r="8" ht="22.5" customHeight="1" spans="1:7">
      <c r="A8" s="260" t="s">
        <v>88</v>
      </c>
      <c r="B8" s="260" t="s">
        <v>162</v>
      </c>
      <c r="C8" s="259">
        <v>1070404.11</v>
      </c>
      <c r="D8" s="259">
        <v>1070404.11</v>
      </c>
      <c r="E8" s="259">
        <v>1006816.99</v>
      </c>
      <c r="F8" s="259">
        <v>63587.12</v>
      </c>
      <c r="G8" s="259"/>
    </row>
    <row r="9" ht="22.5" customHeight="1" spans="1:7">
      <c r="A9" s="261" t="s">
        <v>89</v>
      </c>
      <c r="B9" s="261" t="s">
        <v>163</v>
      </c>
      <c r="C9" s="259">
        <v>1070404.11</v>
      </c>
      <c r="D9" s="259">
        <v>1070404.11</v>
      </c>
      <c r="E9" s="259">
        <v>1006816.99</v>
      </c>
      <c r="F9" s="259">
        <v>63587.12</v>
      </c>
      <c r="G9" s="259"/>
    </row>
    <row r="10" ht="22.5" customHeight="1" spans="1:7">
      <c r="A10" s="260" t="s">
        <v>90</v>
      </c>
      <c r="B10" s="260" t="s">
        <v>164</v>
      </c>
      <c r="C10" s="259">
        <v>9000</v>
      </c>
      <c r="D10" s="259">
        <v>9000</v>
      </c>
      <c r="E10" s="259"/>
      <c r="F10" s="259">
        <v>9000</v>
      </c>
      <c r="G10" s="259"/>
    </row>
    <row r="11" ht="22.5" customHeight="1" spans="1:7">
      <c r="A11" s="261" t="s">
        <v>91</v>
      </c>
      <c r="B11" s="261" t="s">
        <v>164</v>
      </c>
      <c r="C11" s="259">
        <v>9000</v>
      </c>
      <c r="D11" s="259">
        <v>9000</v>
      </c>
      <c r="E11" s="259"/>
      <c r="F11" s="259">
        <v>9000</v>
      </c>
      <c r="G11" s="259"/>
    </row>
    <row r="12" ht="22.5" customHeight="1" spans="1:7">
      <c r="A12" s="213" t="s">
        <v>92</v>
      </c>
      <c r="B12" s="213" t="s">
        <v>93</v>
      </c>
      <c r="C12" s="259">
        <v>141719.84</v>
      </c>
      <c r="D12" s="259">
        <v>141719.84</v>
      </c>
      <c r="E12" s="259">
        <v>141719.84</v>
      </c>
      <c r="F12" s="259"/>
      <c r="G12" s="259"/>
    </row>
    <row r="13" ht="22.5" customHeight="1" spans="1:7">
      <c r="A13" s="260" t="s">
        <v>94</v>
      </c>
      <c r="B13" s="260" t="s">
        <v>165</v>
      </c>
      <c r="C13" s="259">
        <v>141719.84</v>
      </c>
      <c r="D13" s="259">
        <v>141719.84</v>
      </c>
      <c r="E13" s="259">
        <v>141719.84</v>
      </c>
      <c r="F13" s="259"/>
      <c r="G13" s="259"/>
    </row>
    <row r="14" ht="22.5" customHeight="1" spans="1:7">
      <c r="A14" s="261" t="s">
        <v>95</v>
      </c>
      <c r="B14" s="261" t="s">
        <v>166</v>
      </c>
      <c r="C14" s="259">
        <v>141719.84</v>
      </c>
      <c r="D14" s="259">
        <v>141719.84</v>
      </c>
      <c r="E14" s="259">
        <v>141719.84</v>
      </c>
      <c r="F14" s="259"/>
      <c r="G14" s="259"/>
    </row>
    <row r="15" ht="22.5" customHeight="1" spans="1:7">
      <c r="A15" s="213" t="s">
        <v>98</v>
      </c>
      <c r="B15" s="213" t="s">
        <v>99</v>
      </c>
      <c r="C15" s="259">
        <v>482839.94</v>
      </c>
      <c r="D15" s="259">
        <v>102839.94</v>
      </c>
      <c r="E15" s="259">
        <v>102839.94</v>
      </c>
      <c r="F15" s="259"/>
      <c r="G15" s="259">
        <v>380000</v>
      </c>
    </row>
    <row r="16" ht="22.5" customHeight="1" spans="1:7">
      <c r="A16" s="260" t="s">
        <v>100</v>
      </c>
      <c r="B16" s="260" t="s">
        <v>167</v>
      </c>
      <c r="C16" s="259">
        <v>340000</v>
      </c>
      <c r="D16" s="259"/>
      <c r="E16" s="259"/>
      <c r="F16" s="259"/>
      <c r="G16" s="259">
        <v>340000</v>
      </c>
    </row>
    <row r="17" ht="22.5" customHeight="1" spans="1:7">
      <c r="A17" s="261" t="s">
        <v>101</v>
      </c>
      <c r="B17" s="261" t="s">
        <v>168</v>
      </c>
      <c r="C17" s="259">
        <v>340000</v>
      </c>
      <c r="D17" s="259"/>
      <c r="E17" s="259"/>
      <c r="F17" s="259"/>
      <c r="G17" s="259">
        <v>340000</v>
      </c>
    </row>
    <row r="18" ht="22.5" customHeight="1" spans="1:7">
      <c r="A18" s="260" t="s">
        <v>102</v>
      </c>
      <c r="B18" s="260" t="s">
        <v>169</v>
      </c>
      <c r="C18" s="259">
        <v>102839.94</v>
      </c>
      <c r="D18" s="259">
        <v>102839.94</v>
      </c>
      <c r="E18" s="259">
        <v>102839.94</v>
      </c>
      <c r="F18" s="259"/>
      <c r="G18" s="259"/>
    </row>
    <row r="19" ht="22.5" customHeight="1" spans="1:7">
      <c r="A19" s="261" t="s">
        <v>104</v>
      </c>
      <c r="B19" s="261" t="s">
        <v>170</v>
      </c>
      <c r="C19" s="259">
        <v>65014.2</v>
      </c>
      <c r="D19" s="259">
        <v>65014.2</v>
      </c>
      <c r="E19" s="259">
        <v>65014.2</v>
      </c>
      <c r="F19" s="259"/>
      <c r="G19" s="259"/>
    </row>
    <row r="20" ht="22.5" customHeight="1" spans="1:7">
      <c r="A20" s="261" t="s">
        <v>105</v>
      </c>
      <c r="B20" s="261" t="s">
        <v>171</v>
      </c>
      <c r="C20" s="259">
        <v>34674.24</v>
      </c>
      <c r="D20" s="259">
        <v>34674.24</v>
      </c>
      <c r="E20" s="259">
        <v>34674.24</v>
      </c>
      <c r="F20" s="259"/>
      <c r="G20" s="259"/>
    </row>
    <row r="21" ht="22.5" customHeight="1" spans="1:7">
      <c r="A21" s="261" t="s">
        <v>106</v>
      </c>
      <c r="B21" s="261" t="s">
        <v>172</v>
      </c>
      <c r="C21" s="259">
        <v>3151.5</v>
      </c>
      <c r="D21" s="259">
        <v>3151.5</v>
      </c>
      <c r="E21" s="259">
        <v>3151.5</v>
      </c>
      <c r="F21" s="259"/>
      <c r="G21" s="259"/>
    </row>
    <row r="22" ht="22.5" customHeight="1" spans="1:7">
      <c r="A22" s="260" t="s">
        <v>107</v>
      </c>
      <c r="B22" s="260" t="s">
        <v>173</v>
      </c>
      <c r="C22" s="259">
        <v>40000</v>
      </c>
      <c r="D22" s="259"/>
      <c r="E22" s="259"/>
      <c r="F22" s="259"/>
      <c r="G22" s="259">
        <v>40000</v>
      </c>
    </row>
    <row r="23" ht="22.5" customHeight="1" spans="1:7">
      <c r="A23" s="261">
        <v>2101399</v>
      </c>
      <c r="B23" s="261" t="s">
        <v>174</v>
      </c>
      <c r="C23" s="259">
        <v>40000</v>
      </c>
      <c r="D23" s="259"/>
      <c r="E23" s="259"/>
      <c r="F23" s="259"/>
      <c r="G23" s="259">
        <v>40000</v>
      </c>
    </row>
    <row r="24" ht="22.5" customHeight="1" spans="1:7">
      <c r="A24" s="213" t="s">
        <v>109</v>
      </c>
      <c r="B24" s="213" t="s">
        <v>110</v>
      </c>
      <c r="C24" s="259">
        <v>112889.88</v>
      </c>
      <c r="D24" s="259">
        <v>112889.88</v>
      </c>
      <c r="E24" s="259">
        <v>112889.88</v>
      </c>
      <c r="F24" s="259"/>
      <c r="G24" s="259"/>
    </row>
    <row r="25" ht="22.5" customHeight="1" spans="1:7">
      <c r="A25" s="260" t="s">
        <v>111</v>
      </c>
      <c r="B25" s="260" t="s">
        <v>175</v>
      </c>
      <c r="C25" s="259">
        <v>112889.88</v>
      </c>
      <c r="D25" s="259">
        <v>112889.88</v>
      </c>
      <c r="E25" s="259">
        <v>112889.88</v>
      </c>
      <c r="F25" s="259"/>
      <c r="G25" s="259"/>
    </row>
    <row r="26" ht="22.5" customHeight="1" spans="1:7">
      <c r="A26" s="261" t="s">
        <v>112</v>
      </c>
      <c r="B26" s="261" t="s">
        <v>176</v>
      </c>
      <c r="C26" s="259">
        <v>112889.88</v>
      </c>
      <c r="D26" s="259">
        <v>112889.88</v>
      </c>
      <c r="E26" s="259">
        <v>112889.88</v>
      </c>
      <c r="F26" s="259"/>
      <c r="G26" s="259"/>
    </row>
    <row r="27" ht="22.5" customHeight="1" spans="1:7">
      <c r="A27" s="262" t="s">
        <v>113</v>
      </c>
      <c r="B27" s="263" t="s">
        <v>113</v>
      </c>
      <c r="C27" s="264">
        <v>1816853.77</v>
      </c>
      <c r="D27" s="259">
        <v>1436853.77</v>
      </c>
      <c r="E27" s="264">
        <v>1364266.65</v>
      </c>
      <c r="F27" s="264">
        <v>72587.12</v>
      </c>
      <c r="G27" s="264">
        <v>380000</v>
      </c>
    </row>
  </sheetData>
  <mergeCells count="7">
    <mergeCell ref="A2:G2"/>
    <mergeCell ref="A3:E3"/>
    <mergeCell ref="A4:B4"/>
    <mergeCell ref="D4:F4"/>
    <mergeCell ref="A27:B2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I2" sqref="I2"/>
    </sheetView>
  </sheetViews>
  <sheetFormatPr defaultColWidth="10.7083333333333" defaultRowHeight="14.25" customHeight="1" outlineLevelRow="6" outlineLevelCol="5"/>
  <cols>
    <col min="1" max="2" width="32" customWidth="1"/>
    <col min="3" max="6" width="30.1416666666667" customWidth="1"/>
  </cols>
  <sheetData>
    <row r="1" customHeight="1" spans="1:6">
      <c r="A1" s="237"/>
      <c r="B1" s="237"/>
      <c r="C1" s="173"/>
      <c r="D1" s="238"/>
      <c r="F1" s="239" t="s">
        <v>177</v>
      </c>
    </row>
    <row r="2" ht="36.75" customHeight="1" spans="1:6">
      <c r="A2" s="240" t="s">
        <v>178</v>
      </c>
      <c r="B2" s="241"/>
      <c r="C2" s="241"/>
      <c r="D2" s="241"/>
      <c r="E2" s="241"/>
      <c r="F2" s="241"/>
    </row>
    <row r="3" ht="18.75" customHeight="1" spans="1:6">
      <c r="A3" s="88" t="str">
        <f>"单位名称："&amp;"迪庆藏族自治州计划生育协会"</f>
        <v>单位名称：迪庆藏族自治州计划生育协会</v>
      </c>
      <c r="B3" s="237"/>
      <c r="C3" s="173"/>
      <c r="D3" s="242"/>
      <c r="F3" s="239" t="s">
        <v>179</v>
      </c>
    </row>
    <row r="4" ht="19.5" customHeight="1" spans="1:6">
      <c r="A4" s="243" t="s">
        <v>180</v>
      </c>
      <c r="B4" s="244" t="s">
        <v>181</v>
      </c>
      <c r="C4" s="151" t="s">
        <v>182</v>
      </c>
      <c r="D4" s="245"/>
      <c r="E4" s="246"/>
      <c r="F4" s="244" t="s">
        <v>183</v>
      </c>
    </row>
    <row r="5" ht="19.5" customHeight="1" spans="1:6">
      <c r="A5" s="247"/>
      <c r="B5" s="248"/>
      <c r="C5" s="150" t="s">
        <v>59</v>
      </c>
      <c r="D5" s="150" t="s">
        <v>184</v>
      </c>
      <c r="E5" s="150" t="s">
        <v>185</v>
      </c>
      <c r="F5" s="248"/>
    </row>
    <row r="6" ht="18.75" customHeight="1" spans="1:6">
      <c r="A6" s="249">
        <v>1</v>
      </c>
      <c r="B6" s="249">
        <v>2</v>
      </c>
      <c r="C6" s="250">
        <v>3</v>
      </c>
      <c r="D6" s="249">
        <v>4</v>
      </c>
      <c r="E6" s="249">
        <v>5</v>
      </c>
      <c r="F6" s="249">
        <v>6</v>
      </c>
    </row>
    <row r="7" ht="22.5" customHeight="1" spans="1:6">
      <c r="A7" s="251">
        <v>1000</v>
      </c>
      <c r="B7" s="251"/>
      <c r="C7" s="252"/>
      <c r="D7" s="251"/>
      <c r="E7" s="251"/>
      <c r="F7" s="251">
        <v>1000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1"/>
  <sheetViews>
    <sheetView showZeros="0" topLeftCell="L1" workbookViewId="0">
      <selection activeCell="A2" sqref="A2:W2"/>
    </sheetView>
  </sheetViews>
  <sheetFormatPr defaultColWidth="10.7083333333333" defaultRowHeight="14.25" customHeight="1"/>
  <cols>
    <col min="1" max="1" width="38.2833333333333" customWidth="1"/>
    <col min="2" max="2" width="29.7083333333333" customWidth="1"/>
    <col min="3" max="3" width="31" customWidth="1"/>
    <col min="4" max="4" width="11.85" customWidth="1"/>
    <col min="5" max="5" width="20.5666666666667" customWidth="1"/>
    <col min="6" max="6" width="12" customWidth="1"/>
    <col min="7" max="7" width="26.85" customWidth="1"/>
    <col min="8" max="21" width="23.1416666666667" customWidth="1"/>
    <col min="22" max="23" width="23.2833333333333" customWidth="1"/>
  </cols>
  <sheetData>
    <row r="1" ht="18.75" customHeight="1" spans="2:23">
      <c r="B1" s="227"/>
      <c r="D1" s="228"/>
      <c r="E1" s="228"/>
      <c r="F1" s="228"/>
      <c r="G1" s="228"/>
      <c r="H1" s="156"/>
      <c r="I1" s="156"/>
      <c r="J1" s="156"/>
      <c r="K1" s="156"/>
      <c r="L1" s="156"/>
      <c r="M1" s="156"/>
      <c r="N1" s="84"/>
      <c r="O1" s="84"/>
      <c r="P1" s="84"/>
      <c r="Q1" s="156"/>
      <c r="U1" s="227"/>
      <c r="W1" s="138" t="s">
        <v>186</v>
      </c>
    </row>
    <row r="2" ht="39.75" customHeight="1" spans="1:23">
      <c r="A2" s="229" t="s">
        <v>187</v>
      </c>
      <c r="B2" s="141"/>
      <c r="C2" s="141"/>
      <c r="D2" s="141"/>
      <c r="E2" s="141"/>
      <c r="F2" s="141"/>
      <c r="G2" s="141"/>
      <c r="H2" s="141"/>
      <c r="I2" s="141"/>
      <c r="J2" s="141"/>
      <c r="K2" s="141"/>
      <c r="L2" s="141"/>
      <c r="M2" s="141"/>
      <c r="N2" s="87"/>
      <c r="O2" s="87"/>
      <c r="P2" s="87"/>
      <c r="Q2" s="141"/>
      <c r="R2" s="141"/>
      <c r="S2" s="141"/>
      <c r="T2" s="141"/>
      <c r="U2" s="141"/>
      <c r="V2" s="141"/>
      <c r="W2" s="141"/>
    </row>
    <row r="3" ht="18.75" customHeight="1" spans="1:23">
      <c r="A3" s="88" t="str">
        <f>"单位名称："&amp;"迪庆藏族自治州计划生育协会"</f>
        <v>单位名称：迪庆藏族自治州计划生育协会</v>
      </c>
      <c r="B3" s="230"/>
      <c r="C3" s="230"/>
      <c r="D3" s="230"/>
      <c r="E3" s="230"/>
      <c r="F3" s="230"/>
      <c r="G3" s="230"/>
      <c r="H3" s="160"/>
      <c r="I3" s="160"/>
      <c r="J3" s="160"/>
      <c r="K3" s="160"/>
      <c r="L3" s="160"/>
      <c r="M3" s="160"/>
      <c r="N3" s="90"/>
      <c r="O3" s="90"/>
      <c r="P3" s="90"/>
      <c r="Q3" s="160"/>
      <c r="U3" s="227"/>
      <c r="W3" s="176" t="s">
        <v>179</v>
      </c>
    </row>
    <row r="4" ht="18" customHeight="1" spans="1:23">
      <c r="A4" s="92" t="s">
        <v>188</v>
      </c>
      <c r="B4" s="92" t="s">
        <v>189</v>
      </c>
      <c r="C4" s="92" t="s">
        <v>190</v>
      </c>
      <c r="D4" s="92" t="s">
        <v>191</v>
      </c>
      <c r="E4" s="92" t="s">
        <v>192</v>
      </c>
      <c r="F4" s="92" t="s">
        <v>193</v>
      </c>
      <c r="G4" s="92" t="s">
        <v>194</v>
      </c>
      <c r="H4" s="231" t="s">
        <v>195</v>
      </c>
      <c r="I4" s="179" t="s">
        <v>195</v>
      </c>
      <c r="J4" s="179"/>
      <c r="K4" s="179"/>
      <c r="L4" s="179"/>
      <c r="M4" s="179"/>
      <c r="N4" s="95"/>
      <c r="O4" s="95"/>
      <c r="P4" s="95"/>
      <c r="Q4" s="146" t="s">
        <v>63</v>
      </c>
      <c r="R4" s="179" t="s">
        <v>80</v>
      </c>
      <c r="S4" s="179"/>
      <c r="T4" s="179"/>
      <c r="U4" s="179"/>
      <c r="V4" s="179"/>
      <c r="W4" s="235"/>
    </row>
    <row r="5" ht="18" customHeight="1" spans="1:23">
      <c r="A5" s="97"/>
      <c r="B5" s="226"/>
      <c r="C5" s="97"/>
      <c r="D5" s="97"/>
      <c r="E5" s="97"/>
      <c r="F5" s="97"/>
      <c r="G5" s="97"/>
      <c r="H5" s="199" t="s">
        <v>57</v>
      </c>
      <c r="I5" s="231" t="s">
        <v>60</v>
      </c>
      <c r="J5" s="179"/>
      <c r="K5" s="179"/>
      <c r="L5" s="179"/>
      <c r="M5" s="235"/>
      <c r="N5" s="94" t="s">
        <v>196</v>
      </c>
      <c r="O5" s="95"/>
      <c r="P5" s="96"/>
      <c r="Q5" s="92" t="s">
        <v>63</v>
      </c>
      <c r="R5" s="231" t="s">
        <v>80</v>
      </c>
      <c r="S5" s="146" t="s">
        <v>66</v>
      </c>
      <c r="T5" s="179" t="s">
        <v>80</v>
      </c>
      <c r="U5" s="146" t="s">
        <v>68</v>
      </c>
      <c r="V5" s="146" t="s">
        <v>69</v>
      </c>
      <c r="W5" s="147" t="s">
        <v>70</v>
      </c>
    </row>
    <row r="6" ht="18.75" customHeight="1" spans="1:23">
      <c r="A6" s="110"/>
      <c r="B6" s="110"/>
      <c r="C6" s="110"/>
      <c r="D6" s="110"/>
      <c r="E6" s="110"/>
      <c r="F6" s="110"/>
      <c r="G6" s="110"/>
      <c r="H6" s="110"/>
      <c r="I6" s="236" t="s">
        <v>197</v>
      </c>
      <c r="J6" s="92" t="s">
        <v>198</v>
      </c>
      <c r="K6" s="92" t="s">
        <v>199</v>
      </c>
      <c r="L6" s="92" t="s">
        <v>200</v>
      </c>
      <c r="M6" s="92" t="s">
        <v>201</v>
      </c>
      <c r="N6" s="92" t="s">
        <v>60</v>
      </c>
      <c r="O6" s="92" t="s">
        <v>61</v>
      </c>
      <c r="P6" s="92" t="s">
        <v>62</v>
      </c>
      <c r="Q6" s="110"/>
      <c r="R6" s="92" t="s">
        <v>59</v>
      </c>
      <c r="S6" s="92" t="s">
        <v>66</v>
      </c>
      <c r="T6" s="92" t="s">
        <v>202</v>
      </c>
      <c r="U6" s="92" t="s">
        <v>68</v>
      </c>
      <c r="V6" s="92" t="s">
        <v>69</v>
      </c>
      <c r="W6" s="92" t="s">
        <v>70</v>
      </c>
    </row>
    <row r="7" ht="37.5" customHeight="1" spans="1:23">
      <c r="A7" s="202"/>
      <c r="B7" s="202"/>
      <c r="C7" s="202"/>
      <c r="D7" s="202"/>
      <c r="E7" s="202"/>
      <c r="F7" s="202"/>
      <c r="G7" s="202"/>
      <c r="H7" s="202"/>
      <c r="I7" s="183" t="s">
        <v>59</v>
      </c>
      <c r="J7" s="99" t="s">
        <v>203</v>
      </c>
      <c r="K7" s="99" t="s">
        <v>199</v>
      </c>
      <c r="L7" s="99" t="s">
        <v>200</v>
      </c>
      <c r="M7" s="99" t="s">
        <v>201</v>
      </c>
      <c r="N7" s="99" t="s">
        <v>199</v>
      </c>
      <c r="O7" s="99" t="s">
        <v>200</v>
      </c>
      <c r="P7" s="99" t="s">
        <v>201</v>
      </c>
      <c r="Q7" s="99" t="s">
        <v>63</v>
      </c>
      <c r="R7" s="99" t="s">
        <v>59</v>
      </c>
      <c r="S7" s="99" t="s">
        <v>66</v>
      </c>
      <c r="T7" s="99" t="s">
        <v>202</v>
      </c>
      <c r="U7" s="99" t="s">
        <v>68</v>
      </c>
      <c r="V7" s="99" t="s">
        <v>69</v>
      </c>
      <c r="W7" s="99" t="s">
        <v>70</v>
      </c>
    </row>
    <row r="8" ht="19.5" customHeight="1" spans="1:23">
      <c r="A8" s="232">
        <v>1</v>
      </c>
      <c r="B8" s="232">
        <v>2</v>
      </c>
      <c r="C8" s="232">
        <v>3</v>
      </c>
      <c r="D8" s="232">
        <v>4</v>
      </c>
      <c r="E8" s="232">
        <v>5</v>
      </c>
      <c r="F8" s="232">
        <v>6</v>
      </c>
      <c r="G8" s="232">
        <v>7</v>
      </c>
      <c r="H8" s="232">
        <v>8</v>
      </c>
      <c r="I8" s="232">
        <v>9</v>
      </c>
      <c r="J8" s="232">
        <v>10</v>
      </c>
      <c r="K8" s="232">
        <v>11</v>
      </c>
      <c r="L8" s="232">
        <v>12</v>
      </c>
      <c r="M8" s="232">
        <v>13</v>
      </c>
      <c r="N8" s="232">
        <v>14</v>
      </c>
      <c r="O8" s="232">
        <v>15</v>
      </c>
      <c r="P8" s="232">
        <v>16</v>
      </c>
      <c r="Q8" s="232">
        <v>17</v>
      </c>
      <c r="R8" s="232">
        <v>18</v>
      </c>
      <c r="S8" s="232">
        <v>19</v>
      </c>
      <c r="T8" s="232">
        <v>20</v>
      </c>
      <c r="U8" s="232">
        <v>21</v>
      </c>
      <c r="V8" s="232">
        <v>22</v>
      </c>
      <c r="W8" s="232">
        <v>23</v>
      </c>
    </row>
    <row r="9" ht="22.5" customHeight="1" spans="1:23">
      <c r="A9" s="113" t="s">
        <v>72</v>
      </c>
      <c r="B9" s="113"/>
      <c r="C9" s="113"/>
      <c r="D9" s="113"/>
      <c r="E9" s="113"/>
      <c r="F9" s="113"/>
      <c r="G9" s="113"/>
      <c r="H9" s="184"/>
      <c r="I9" s="184"/>
      <c r="J9" s="184"/>
      <c r="K9" s="129"/>
      <c r="L9" s="184"/>
      <c r="M9" s="129"/>
      <c r="N9" s="129"/>
      <c r="O9" s="129"/>
      <c r="P9" s="129"/>
      <c r="Q9" s="184"/>
      <c r="R9" s="184"/>
      <c r="S9" s="184"/>
      <c r="T9" s="184"/>
      <c r="U9" s="184"/>
      <c r="V9" s="184"/>
      <c r="W9" s="184"/>
    </row>
    <row r="10" ht="22.5" customHeight="1" spans="1:23">
      <c r="A10" s="113" t="s">
        <v>72</v>
      </c>
      <c r="B10" s="113" t="s">
        <v>204</v>
      </c>
      <c r="C10" s="113" t="s">
        <v>205</v>
      </c>
      <c r="D10" s="113" t="s">
        <v>89</v>
      </c>
      <c r="E10" s="113" t="s">
        <v>163</v>
      </c>
      <c r="F10" s="113" t="s">
        <v>206</v>
      </c>
      <c r="G10" s="113" t="s">
        <v>207</v>
      </c>
      <c r="H10" s="184">
        <v>226716</v>
      </c>
      <c r="I10" s="184">
        <v>226716</v>
      </c>
      <c r="J10" s="184"/>
      <c r="K10" s="129"/>
      <c r="L10" s="184">
        <v>226716</v>
      </c>
      <c r="M10" s="129"/>
      <c r="N10" s="224"/>
      <c r="O10" s="224"/>
      <c r="P10" s="224"/>
      <c r="Q10" s="184"/>
      <c r="R10" s="184"/>
      <c r="S10" s="184"/>
      <c r="T10" s="184"/>
      <c r="U10" s="184"/>
      <c r="V10" s="184"/>
      <c r="W10" s="184"/>
    </row>
    <row r="11" ht="22.5" customHeight="1" spans="1:23">
      <c r="A11" s="113" t="s">
        <v>72</v>
      </c>
      <c r="B11" s="113" t="s">
        <v>204</v>
      </c>
      <c r="C11" s="113" t="s">
        <v>205</v>
      </c>
      <c r="D11" s="113" t="s">
        <v>89</v>
      </c>
      <c r="E11" s="113" t="s">
        <v>163</v>
      </c>
      <c r="F11" s="113" t="s">
        <v>208</v>
      </c>
      <c r="G11" s="113" t="s">
        <v>209</v>
      </c>
      <c r="H11" s="184">
        <v>212100</v>
      </c>
      <c r="I11" s="184">
        <v>212100</v>
      </c>
      <c r="J11" s="62"/>
      <c r="K11" s="62"/>
      <c r="L11" s="184">
        <v>212100</v>
      </c>
      <c r="M11" s="62"/>
      <c r="N11" s="224"/>
      <c r="O11" s="224"/>
      <c r="P11" s="224"/>
      <c r="Q11" s="184"/>
      <c r="R11" s="184"/>
      <c r="S11" s="184"/>
      <c r="T11" s="184"/>
      <c r="U11" s="184"/>
      <c r="V11" s="184"/>
      <c r="W11" s="184"/>
    </row>
    <row r="12" ht="22.5" customHeight="1" spans="1:23">
      <c r="A12" s="113" t="s">
        <v>72</v>
      </c>
      <c r="B12" s="113" t="s">
        <v>204</v>
      </c>
      <c r="C12" s="113" t="s">
        <v>205</v>
      </c>
      <c r="D12" s="113" t="s">
        <v>89</v>
      </c>
      <c r="E12" s="113" t="s">
        <v>163</v>
      </c>
      <c r="F12" s="113" t="s">
        <v>210</v>
      </c>
      <c r="G12" s="113" t="s">
        <v>211</v>
      </c>
      <c r="H12" s="184">
        <v>18893</v>
      </c>
      <c r="I12" s="184">
        <v>18893</v>
      </c>
      <c r="J12" s="62"/>
      <c r="K12" s="62"/>
      <c r="L12" s="184">
        <v>18893</v>
      </c>
      <c r="M12" s="62"/>
      <c r="N12" s="224"/>
      <c r="O12" s="224"/>
      <c r="P12" s="224"/>
      <c r="Q12" s="184"/>
      <c r="R12" s="184"/>
      <c r="S12" s="184"/>
      <c r="T12" s="184"/>
      <c r="U12" s="184"/>
      <c r="V12" s="184"/>
      <c r="W12" s="184"/>
    </row>
    <row r="13" ht="22.5" customHeight="1" spans="1:23">
      <c r="A13" s="113" t="s">
        <v>72</v>
      </c>
      <c r="B13" s="113" t="s">
        <v>204</v>
      </c>
      <c r="C13" s="113" t="s">
        <v>205</v>
      </c>
      <c r="D13" s="113" t="s">
        <v>89</v>
      </c>
      <c r="E13" s="113" t="s">
        <v>163</v>
      </c>
      <c r="F13" s="113" t="s">
        <v>210</v>
      </c>
      <c r="G13" s="113" t="s">
        <v>211</v>
      </c>
      <c r="H13" s="184">
        <v>326940</v>
      </c>
      <c r="I13" s="184">
        <v>326940</v>
      </c>
      <c r="J13" s="62"/>
      <c r="K13" s="62"/>
      <c r="L13" s="184">
        <v>326940</v>
      </c>
      <c r="M13" s="62"/>
      <c r="N13" s="224"/>
      <c r="O13" s="224"/>
      <c r="P13" s="224"/>
      <c r="Q13" s="184"/>
      <c r="R13" s="184"/>
      <c r="S13" s="184"/>
      <c r="T13" s="184"/>
      <c r="U13" s="184"/>
      <c r="V13" s="184"/>
      <c r="W13" s="184"/>
    </row>
    <row r="14" ht="22.5" customHeight="1" spans="1:23">
      <c r="A14" s="113" t="s">
        <v>72</v>
      </c>
      <c r="B14" s="113" t="s">
        <v>212</v>
      </c>
      <c r="C14" s="113" t="s">
        <v>213</v>
      </c>
      <c r="D14" s="113" t="s">
        <v>89</v>
      </c>
      <c r="E14" s="113" t="s">
        <v>163</v>
      </c>
      <c r="F14" s="113" t="s">
        <v>210</v>
      </c>
      <c r="G14" s="113" t="s">
        <v>211</v>
      </c>
      <c r="H14" s="184">
        <v>161100</v>
      </c>
      <c r="I14" s="184">
        <v>161100</v>
      </c>
      <c r="J14" s="62"/>
      <c r="K14" s="62"/>
      <c r="L14" s="184">
        <v>161100</v>
      </c>
      <c r="M14" s="62"/>
      <c r="N14" s="224"/>
      <c r="O14" s="224"/>
      <c r="P14" s="224"/>
      <c r="Q14" s="184"/>
      <c r="R14" s="184"/>
      <c r="S14" s="184"/>
      <c r="T14" s="184"/>
      <c r="U14" s="184"/>
      <c r="V14" s="184"/>
      <c r="W14" s="184"/>
    </row>
    <row r="15" ht="22.5" customHeight="1" spans="1:23">
      <c r="A15" s="113" t="s">
        <v>72</v>
      </c>
      <c r="B15" s="113" t="s">
        <v>212</v>
      </c>
      <c r="C15" s="113" t="s">
        <v>213</v>
      </c>
      <c r="D15" s="113" t="s">
        <v>89</v>
      </c>
      <c r="E15" s="113" t="s">
        <v>163</v>
      </c>
      <c r="F15" s="113" t="s">
        <v>210</v>
      </c>
      <c r="G15" s="113" t="s">
        <v>211</v>
      </c>
      <c r="H15" s="184">
        <v>55000</v>
      </c>
      <c r="I15" s="184">
        <v>55000</v>
      </c>
      <c r="J15" s="62"/>
      <c r="K15" s="62"/>
      <c r="L15" s="184">
        <v>55000</v>
      </c>
      <c r="M15" s="62"/>
      <c r="N15" s="224"/>
      <c r="O15" s="224"/>
      <c r="P15" s="224"/>
      <c r="Q15" s="184"/>
      <c r="R15" s="184"/>
      <c r="S15" s="184"/>
      <c r="T15" s="184"/>
      <c r="U15" s="184"/>
      <c r="V15" s="184"/>
      <c r="W15" s="184"/>
    </row>
    <row r="16" ht="22.5" customHeight="1" spans="1:23">
      <c r="A16" s="113" t="s">
        <v>72</v>
      </c>
      <c r="B16" s="113" t="s">
        <v>214</v>
      </c>
      <c r="C16" s="113" t="s">
        <v>215</v>
      </c>
      <c r="D16" s="113" t="s">
        <v>95</v>
      </c>
      <c r="E16" s="113" t="s">
        <v>166</v>
      </c>
      <c r="F16" s="113" t="s">
        <v>216</v>
      </c>
      <c r="G16" s="113" t="s">
        <v>217</v>
      </c>
      <c r="H16" s="184">
        <v>141719.84</v>
      </c>
      <c r="I16" s="184">
        <v>141719.84</v>
      </c>
      <c r="J16" s="62"/>
      <c r="K16" s="62"/>
      <c r="L16" s="184">
        <v>141719.84</v>
      </c>
      <c r="M16" s="62"/>
      <c r="N16" s="224"/>
      <c r="O16" s="224"/>
      <c r="P16" s="224"/>
      <c r="Q16" s="184"/>
      <c r="R16" s="184"/>
      <c r="S16" s="184"/>
      <c r="T16" s="184"/>
      <c r="U16" s="184"/>
      <c r="V16" s="184"/>
      <c r="W16" s="184"/>
    </row>
    <row r="17" ht="22.5" customHeight="1" spans="1:23">
      <c r="A17" s="113" t="s">
        <v>72</v>
      </c>
      <c r="B17" s="113" t="s">
        <v>214</v>
      </c>
      <c r="C17" s="113" t="s">
        <v>215</v>
      </c>
      <c r="D17" s="113" t="s">
        <v>104</v>
      </c>
      <c r="E17" s="113" t="s">
        <v>170</v>
      </c>
      <c r="F17" s="113" t="s">
        <v>218</v>
      </c>
      <c r="G17" s="113" t="s">
        <v>219</v>
      </c>
      <c r="H17" s="184">
        <v>65014.2</v>
      </c>
      <c r="I17" s="184">
        <v>65014.2</v>
      </c>
      <c r="J17" s="62"/>
      <c r="K17" s="62"/>
      <c r="L17" s="184">
        <v>65014.2</v>
      </c>
      <c r="M17" s="62"/>
      <c r="N17" s="224"/>
      <c r="O17" s="224"/>
      <c r="P17" s="224"/>
      <c r="Q17" s="184"/>
      <c r="R17" s="184"/>
      <c r="S17" s="184"/>
      <c r="T17" s="184"/>
      <c r="U17" s="184"/>
      <c r="V17" s="184"/>
      <c r="W17" s="184"/>
    </row>
    <row r="18" ht="22.5" customHeight="1" spans="1:23">
      <c r="A18" s="113" t="s">
        <v>72</v>
      </c>
      <c r="B18" s="113" t="s">
        <v>214</v>
      </c>
      <c r="C18" s="113" t="s">
        <v>215</v>
      </c>
      <c r="D18" s="113" t="s">
        <v>105</v>
      </c>
      <c r="E18" s="113" t="s">
        <v>171</v>
      </c>
      <c r="F18" s="113" t="s">
        <v>220</v>
      </c>
      <c r="G18" s="113" t="s">
        <v>221</v>
      </c>
      <c r="H18" s="184">
        <v>34674.24</v>
      </c>
      <c r="I18" s="184">
        <v>34674.24</v>
      </c>
      <c r="J18" s="62"/>
      <c r="K18" s="62"/>
      <c r="L18" s="184">
        <v>34674.24</v>
      </c>
      <c r="M18" s="62"/>
      <c r="N18" s="224"/>
      <c r="O18" s="224"/>
      <c r="P18" s="224"/>
      <c r="Q18" s="184"/>
      <c r="R18" s="184"/>
      <c r="S18" s="184"/>
      <c r="T18" s="184"/>
      <c r="U18" s="184"/>
      <c r="V18" s="184"/>
      <c r="W18" s="184"/>
    </row>
    <row r="19" ht="22.5" customHeight="1" spans="1:23">
      <c r="A19" s="113" t="s">
        <v>72</v>
      </c>
      <c r="B19" s="113" t="s">
        <v>214</v>
      </c>
      <c r="C19" s="113" t="s">
        <v>215</v>
      </c>
      <c r="D19" s="113" t="s">
        <v>106</v>
      </c>
      <c r="E19" s="113" t="s">
        <v>172</v>
      </c>
      <c r="F19" s="113" t="s">
        <v>222</v>
      </c>
      <c r="G19" s="113" t="s">
        <v>223</v>
      </c>
      <c r="H19" s="184">
        <v>1771.5</v>
      </c>
      <c r="I19" s="184">
        <v>1771.5</v>
      </c>
      <c r="J19" s="62"/>
      <c r="K19" s="62"/>
      <c r="L19" s="184">
        <v>1771.5</v>
      </c>
      <c r="M19" s="62"/>
      <c r="N19" s="224"/>
      <c r="O19" s="224"/>
      <c r="P19" s="224"/>
      <c r="Q19" s="184"/>
      <c r="R19" s="184"/>
      <c r="S19" s="184"/>
      <c r="T19" s="184"/>
      <c r="U19" s="184"/>
      <c r="V19" s="184"/>
      <c r="W19" s="184"/>
    </row>
    <row r="20" ht="22.5" customHeight="1" spans="1:23">
      <c r="A20" s="113" t="s">
        <v>72</v>
      </c>
      <c r="B20" s="113" t="s">
        <v>214</v>
      </c>
      <c r="C20" s="113" t="s">
        <v>215</v>
      </c>
      <c r="D20" s="113" t="s">
        <v>89</v>
      </c>
      <c r="E20" s="113" t="s">
        <v>163</v>
      </c>
      <c r="F20" s="113" t="s">
        <v>222</v>
      </c>
      <c r="G20" s="113" t="s">
        <v>223</v>
      </c>
      <c r="H20" s="184">
        <v>6067.99</v>
      </c>
      <c r="I20" s="184">
        <v>6067.99</v>
      </c>
      <c r="J20" s="62"/>
      <c r="K20" s="62"/>
      <c r="L20" s="184">
        <v>6067.99</v>
      </c>
      <c r="M20" s="62"/>
      <c r="N20" s="224"/>
      <c r="O20" s="224"/>
      <c r="P20" s="224"/>
      <c r="Q20" s="184"/>
      <c r="R20" s="184"/>
      <c r="S20" s="184"/>
      <c r="T20" s="184"/>
      <c r="U20" s="184"/>
      <c r="V20" s="184"/>
      <c r="W20" s="184"/>
    </row>
    <row r="21" ht="22.5" customHeight="1" spans="1:23">
      <c r="A21" s="113" t="s">
        <v>72</v>
      </c>
      <c r="B21" s="113" t="s">
        <v>214</v>
      </c>
      <c r="C21" s="113" t="s">
        <v>215</v>
      </c>
      <c r="D21" s="113" t="s">
        <v>106</v>
      </c>
      <c r="E21" s="113" t="s">
        <v>172</v>
      </c>
      <c r="F21" s="113" t="s">
        <v>222</v>
      </c>
      <c r="G21" s="113" t="s">
        <v>223</v>
      </c>
      <c r="H21" s="184">
        <v>1380</v>
      </c>
      <c r="I21" s="184">
        <v>1380</v>
      </c>
      <c r="J21" s="62"/>
      <c r="K21" s="62"/>
      <c r="L21" s="184">
        <v>1380</v>
      </c>
      <c r="M21" s="62"/>
      <c r="N21" s="224"/>
      <c r="O21" s="224"/>
      <c r="P21" s="224"/>
      <c r="Q21" s="184"/>
      <c r="R21" s="184"/>
      <c r="S21" s="184"/>
      <c r="T21" s="184"/>
      <c r="U21" s="184"/>
      <c r="V21" s="184"/>
      <c r="W21" s="184"/>
    </row>
    <row r="22" ht="22.5" customHeight="1" spans="1:23">
      <c r="A22" s="113" t="s">
        <v>72</v>
      </c>
      <c r="B22" s="113" t="s">
        <v>224</v>
      </c>
      <c r="C22" s="113" t="s">
        <v>176</v>
      </c>
      <c r="D22" s="113" t="s">
        <v>112</v>
      </c>
      <c r="E22" s="113" t="s">
        <v>176</v>
      </c>
      <c r="F22" s="113" t="s">
        <v>225</v>
      </c>
      <c r="G22" s="113" t="s">
        <v>176</v>
      </c>
      <c r="H22" s="184">
        <v>112889.88</v>
      </c>
      <c r="I22" s="184">
        <v>112889.88</v>
      </c>
      <c r="J22" s="62"/>
      <c r="K22" s="62"/>
      <c r="L22" s="184">
        <v>112889.88</v>
      </c>
      <c r="M22" s="62"/>
      <c r="N22" s="224"/>
      <c r="O22" s="224"/>
      <c r="P22" s="224"/>
      <c r="Q22" s="184"/>
      <c r="R22" s="184"/>
      <c r="S22" s="184"/>
      <c r="T22" s="184"/>
      <c r="U22" s="184"/>
      <c r="V22" s="184"/>
      <c r="W22" s="184"/>
    </row>
    <row r="23" ht="22.5" customHeight="1" spans="1:23">
      <c r="A23" s="113" t="s">
        <v>72</v>
      </c>
      <c r="B23" s="113" t="s">
        <v>226</v>
      </c>
      <c r="C23" s="113" t="s">
        <v>227</v>
      </c>
      <c r="D23" s="113" t="s">
        <v>89</v>
      </c>
      <c r="E23" s="113" t="s">
        <v>163</v>
      </c>
      <c r="F23" s="113" t="s">
        <v>228</v>
      </c>
      <c r="G23" s="113" t="s">
        <v>229</v>
      </c>
      <c r="H23" s="184">
        <v>6000</v>
      </c>
      <c r="I23" s="184">
        <v>6000</v>
      </c>
      <c r="J23" s="62"/>
      <c r="K23" s="62"/>
      <c r="L23" s="184">
        <v>6000</v>
      </c>
      <c r="M23" s="62"/>
      <c r="N23" s="224"/>
      <c r="O23" s="224"/>
      <c r="P23" s="224"/>
      <c r="Q23" s="184"/>
      <c r="R23" s="184"/>
      <c r="S23" s="184"/>
      <c r="T23" s="184"/>
      <c r="U23" s="184"/>
      <c r="V23" s="184"/>
      <c r="W23" s="184"/>
    </row>
    <row r="24" ht="22.5" customHeight="1" spans="1:23">
      <c r="A24" s="113" t="s">
        <v>72</v>
      </c>
      <c r="B24" s="113" t="s">
        <v>230</v>
      </c>
      <c r="C24" s="113" t="s">
        <v>183</v>
      </c>
      <c r="D24" s="113" t="s">
        <v>89</v>
      </c>
      <c r="E24" s="113" t="s">
        <v>163</v>
      </c>
      <c r="F24" s="113" t="s">
        <v>231</v>
      </c>
      <c r="G24" s="113" t="s">
        <v>183</v>
      </c>
      <c r="H24" s="184">
        <v>1000</v>
      </c>
      <c r="I24" s="184">
        <v>1000</v>
      </c>
      <c r="J24" s="62"/>
      <c r="K24" s="62"/>
      <c r="L24" s="184">
        <v>1000</v>
      </c>
      <c r="M24" s="62"/>
      <c r="N24" s="224"/>
      <c r="O24" s="224"/>
      <c r="P24" s="224"/>
      <c r="Q24" s="184"/>
      <c r="R24" s="184"/>
      <c r="S24" s="184"/>
      <c r="T24" s="184"/>
      <c r="U24" s="184"/>
      <c r="V24" s="184"/>
      <c r="W24" s="184"/>
    </row>
    <row r="25" ht="22.5" customHeight="1" spans="1:23">
      <c r="A25" s="113" t="s">
        <v>72</v>
      </c>
      <c r="B25" s="113" t="s">
        <v>226</v>
      </c>
      <c r="C25" s="113" t="s">
        <v>227</v>
      </c>
      <c r="D25" s="113" t="s">
        <v>89</v>
      </c>
      <c r="E25" s="113" t="s">
        <v>163</v>
      </c>
      <c r="F25" s="113" t="s">
        <v>232</v>
      </c>
      <c r="G25" s="113" t="s">
        <v>233</v>
      </c>
      <c r="H25" s="184">
        <v>28500</v>
      </c>
      <c r="I25" s="184">
        <v>28500</v>
      </c>
      <c r="J25" s="62"/>
      <c r="K25" s="62"/>
      <c r="L25" s="184">
        <v>28500</v>
      </c>
      <c r="M25" s="62"/>
      <c r="N25" s="224"/>
      <c r="O25" s="224"/>
      <c r="P25" s="224"/>
      <c r="Q25" s="184"/>
      <c r="R25" s="184"/>
      <c r="S25" s="184"/>
      <c r="T25" s="184"/>
      <c r="U25" s="184"/>
      <c r="V25" s="184"/>
      <c r="W25" s="184"/>
    </row>
    <row r="26" ht="22.5" customHeight="1" spans="1:23">
      <c r="A26" s="113" t="s">
        <v>72</v>
      </c>
      <c r="B26" s="113" t="s">
        <v>226</v>
      </c>
      <c r="C26" s="113" t="s">
        <v>227</v>
      </c>
      <c r="D26" s="113" t="s">
        <v>89</v>
      </c>
      <c r="E26" s="113" t="s">
        <v>163</v>
      </c>
      <c r="F26" s="113" t="s">
        <v>234</v>
      </c>
      <c r="G26" s="113" t="s">
        <v>235</v>
      </c>
      <c r="H26" s="184">
        <v>2500</v>
      </c>
      <c r="I26" s="184">
        <v>2500</v>
      </c>
      <c r="J26" s="62"/>
      <c r="K26" s="62"/>
      <c r="L26" s="184">
        <v>2500</v>
      </c>
      <c r="M26" s="62"/>
      <c r="N26" s="224"/>
      <c r="O26" s="224"/>
      <c r="P26" s="224"/>
      <c r="Q26" s="184"/>
      <c r="R26" s="184"/>
      <c r="S26" s="184"/>
      <c r="T26" s="184"/>
      <c r="U26" s="184"/>
      <c r="V26" s="184"/>
      <c r="W26" s="184"/>
    </row>
    <row r="27" ht="22.5" customHeight="1" spans="1:23">
      <c r="A27" s="113" t="s">
        <v>72</v>
      </c>
      <c r="B27" s="113" t="s">
        <v>236</v>
      </c>
      <c r="C27" s="113" t="s">
        <v>237</v>
      </c>
      <c r="D27" s="113" t="s">
        <v>91</v>
      </c>
      <c r="E27" s="113" t="s">
        <v>164</v>
      </c>
      <c r="F27" s="113" t="s">
        <v>238</v>
      </c>
      <c r="G27" s="113" t="s">
        <v>239</v>
      </c>
      <c r="H27" s="184">
        <v>9000</v>
      </c>
      <c r="I27" s="184">
        <v>9000</v>
      </c>
      <c r="J27" s="62"/>
      <c r="K27" s="62"/>
      <c r="L27" s="184">
        <v>9000</v>
      </c>
      <c r="M27" s="62"/>
      <c r="N27" s="224"/>
      <c r="O27" s="224"/>
      <c r="P27" s="224"/>
      <c r="Q27" s="184"/>
      <c r="R27" s="184"/>
      <c r="S27" s="184"/>
      <c r="T27" s="184"/>
      <c r="U27" s="184"/>
      <c r="V27" s="184"/>
      <c r="W27" s="184"/>
    </row>
    <row r="28" ht="22.5" customHeight="1" spans="1:23">
      <c r="A28" s="113" t="s">
        <v>72</v>
      </c>
      <c r="B28" s="113" t="s">
        <v>240</v>
      </c>
      <c r="C28" s="113" t="s">
        <v>241</v>
      </c>
      <c r="D28" s="113" t="s">
        <v>89</v>
      </c>
      <c r="E28" s="113" t="s">
        <v>163</v>
      </c>
      <c r="F28" s="113" t="s">
        <v>242</v>
      </c>
      <c r="G28" s="113" t="s">
        <v>241</v>
      </c>
      <c r="H28" s="184">
        <v>17337.12</v>
      </c>
      <c r="I28" s="184">
        <v>17337.12</v>
      </c>
      <c r="J28" s="62"/>
      <c r="K28" s="62"/>
      <c r="L28" s="184">
        <v>17337.12</v>
      </c>
      <c r="M28" s="62"/>
      <c r="N28" s="224"/>
      <c r="O28" s="224"/>
      <c r="P28" s="224"/>
      <c r="Q28" s="184"/>
      <c r="R28" s="184"/>
      <c r="S28" s="184"/>
      <c r="T28" s="184"/>
      <c r="U28" s="184"/>
      <c r="V28" s="184"/>
      <c r="W28" s="184"/>
    </row>
    <row r="29" ht="22.5" customHeight="1" spans="1:23">
      <c r="A29" s="113" t="s">
        <v>72</v>
      </c>
      <c r="B29" s="113" t="s">
        <v>226</v>
      </c>
      <c r="C29" s="113" t="s">
        <v>227</v>
      </c>
      <c r="D29" s="113" t="s">
        <v>89</v>
      </c>
      <c r="E29" s="113" t="s">
        <v>163</v>
      </c>
      <c r="F29" s="113" t="s">
        <v>243</v>
      </c>
      <c r="G29" s="113" t="s">
        <v>244</v>
      </c>
      <c r="H29" s="184">
        <v>750</v>
      </c>
      <c r="I29" s="184">
        <v>750</v>
      </c>
      <c r="J29" s="62"/>
      <c r="K29" s="62"/>
      <c r="L29" s="184">
        <v>750</v>
      </c>
      <c r="M29" s="62"/>
      <c r="N29" s="224"/>
      <c r="O29" s="224"/>
      <c r="P29" s="224"/>
      <c r="Q29" s="184"/>
      <c r="R29" s="184"/>
      <c r="S29" s="184"/>
      <c r="T29" s="184"/>
      <c r="U29" s="184"/>
      <c r="V29" s="184"/>
      <c r="W29" s="184"/>
    </row>
    <row r="30" ht="22.5" customHeight="1" spans="1:23">
      <c r="A30" s="113" t="s">
        <v>72</v>
      </c>
      <c r="B30" s="113" t="s">
        <v>245</v>
      </c>
      <c r="C30" s="113" t="s">
        <v>246</v>
      </c>
      <c r="D30" s="113" t="s">
        <v>89</v>
      </c>
      <c r="E30" s="113" t="s">
        <v>163</v>
      </c>
      <c r="F30" s="113" t="s">
        <v>243</v>
      </c>
      <c r="G30" s="113" t="s">
        <v>244</v>
      </c>
      <c r="H30" s="184">
        <v>7500</v>
      </c>
      <c r="I30" s="184">
        <v>7500</v>
      </c>
      <c r="J30" s="62"/>
      <c r="K30" s="62"/>
      <c r="L30" s="184">
        <v>7500</v>
      </c>
      <c r="M30" s="62"/>
      <c r="N30" s="224"/>
      <c r="O30" s="224"/>
      <c r="P30" s="224"/>
      <c r="Q30" s="184"/>
      <c r="R30" s="184"/>
      <c r="S30" s="184"/>
      <c r="T30" s="184"/>
      <c r="U30" s="184"/>
      <c r="V30" s="184"/>
      <c r="W30" s="184"/>
    </row>
    <row r="31" ht="22.5" customHeight="1" spans="1:23">
      <c r="A31" s="114" t="s">
        <v>113</v>
      </c>
      <c r="B31" s="233"/>
      <c r="C31" s="233"/>
      <c r="D31" s="233"/>
      <c r="E31" s="233"/>
      <c r="F31" s="233"/>
      <c r="G31" s="234"/>
      <c r="H31" s="184">
        <v>1436853.77</v>
      </c>
      <c r="I31" s="184">
        <v>1436853.77</v>
      </c>
      <c r="J31" s="184"/>
      <c r="K31" s="129"/>
      <c r="L31" s="184">
        <v>1436853.77</v>
      </c>
      <c r="M31" s="129"/>
      <c r="N31" s="224"/>
      <c r="O31" s="224"/>
      <c r="P31" s="224"/>
      <c r="Q31" s="184"/>
      <c r="R31" s="184"/>
      <c r="S31" s="184"/>
      <c r="T31" s="184"/>
      <c r="U31" s="184"/>
      <c r="V31" s="184"/>
      <c r="W31" s="184"/>
    </row>
  </sheetData>
  <mergeCells count="30">
    <mergeCell ref="A2:W2"/>
    <mergeCell ref="A3:G3"/>
    <mergeCell ref="H4:W4"/>
    <mergeCell ref="I5:M5"/>
    <mergeCell ref="N5:P5"/>
    <mergeCell ref="R5:W5"/>
    <mergeCell ref="A31:G3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5"/>
  <sheetViews>
    <sheetView showZeros="0" topLeftCell="A4" workbookViewId="0">
      <selection activeCell="C10" sqref="C10"/>
    </sheetView>
  </sheetViews>
  <sheetFormatPr defaultColWidth="10.7083333333333" defaultRowHeight="14.25" customHeight="1"/>
  <cols>
    <col min="1" max="1" width="14.575" customWidth="1"/>
    <col min="2" max="2" width="15.7083333333333" customWidth="1"/>
    <col min="3" max="3" width="38.2833333333333" customWidth="1"/>
    <col min="4" max="4" width="27.85" customWidth="1"/>
    <col min="5" max="5" width="13" customWidth="1"/>
    <col min="6" max="6" width="20.7083333333333" customWidth="1"/>
    <col min="7" max="7" width="11.575" customWidth="1"/>
    <col min="8" max="8" width="20.7083333333333" customWidth="1"/>
    <col min="9" max="21" width="22.2833333333333" customWidth="1"/>
    <col min="22" max="23" width="22.575" customWidth="1"/>
  </cols>
  <sheetData>
    <row r="1" ht="13.5" customHeight="1" spans="2:23">
      <c r="B1" s="217"/>
      <c r="E1" s="83"/>
      <c r="F1" s="83"/>
      <c r="G1" s="83"/>
      <c r="H1" s="83"/>
      <c r="I1" s="84"/>
      <c r="J1" s="84"/>
      <c r="K1" s="84"/>
      <c r="L1" s="84"/>
      <c r="M1" s="84"/>
      <c r="N1" s="84"/>
      <c r="O1" s="84"/>
      <c r="P1" s="84"/>
      <c r="Q1" s="84"/>
      <c r="U1" s="217"/>
      <c r="W1" s="118" t="s">
        <v>247</v>
      </c>
    </row>
    <row r="2" ht="41.25" customHeight="1" spans="1:23">
      <c r="A2" s="86" t="s">
        <v>248</v>
      </c>
      <c r="B2" s="87"/>
      <c r="C2" s="87"/>
      <c r="D2" s="87"/>
      <c r="E2" s="87"/>
      <c r="F2" s="87"/>
      <c r="G2" s="87"/>
      <c r="H2" s="87"/>
      <c r="I2" s="87"/>
      <c r="J2" s="87"/>
      <c r="K2" s="87"/>
      <c r="L2" s="87"/>
      <c r="M2" s="87"/>
      <c r="N2" s="87"/>
      <c r="O2" s="87"/>
      <c r="P2" s="87"/>
      <c r="Q2" s="87"/>
      <c r="R2" s="87"/>
      <c r="S2" s="87"/>
      <c r="T2" s="87"/>
      <c r="U2" s="87"/>
      <c r="V2" s="87"/>
      <c r="W2" s="87"/>
    </row>
    <row r="3" ht="19.5" customHeight="1" spans="1:23">
      <c r="A3" s="88" t="str">
        <f>"单位名称："&amp;"迪庆藏族自治州计划生育协会"</f>
        <v>单位名称：迪庆藏族自治州计划生育协会</v>
      </c>
      <c r="B3" s="89"/>
      <c r="C3" s="89"/>
      <c r="D3" s="89"/>
      <c r="E3" s="89"/>
      <c r="F3" s="89"/>
      <c r="G3" s="89"/>
      <c r="H3" s="89"/>
      <c r="I3" s="90"/>
      <c r="J3" s="90"/>
      <c r="K3" s="90"/>
      <c r="L3" s="90"/>
      <c r="M3" s="90"/>
      <c r="N3" s="90"/>
      <c r="O3" s="90"/>
      <c r="P3" s="90"/>
      <c r="Q3" s="90"/>
      <c r="U3" s="217"/>
      <c r="W3" s="191" t="s">
        <v>179</v>
      </c>
    </row>
    <row r="4" ht="21.75" customHeight="1" spans="1:23">
      <c r="A4" s="92" t="s">
        <v>249</v>
      </c>
      <c r="B4" s="93" t="s">
        <v>189</v>
      </c>
      <c r="C4" s="92" t="s">
        <v>190</v>
      </c>
      <c r="D4" s="92" t="s">
        <v>250</v>
      </c>
      <c r="E4" s="93" t="s">
        <v>191</v>
      </c>
      <c r="F4" s="93" t="s">
        <v>192</v>
      </c>
      <c r="G4" s="93" t="s">
        <v>193</v>
      </c>
      <c r="H4" s="93" t="s">
        <v>194</v>
      </c>
      <c r="I4" s="109" t="s">
        <v>57</v>
      </c>
      <c r="J4" s="94" t="s">
        <v>251</v>
      </c>
      <c r="K4" s="95"/>
      <c r="L4" s="95"/>
      <c r="M4" s="96"/>
      <c r="N4" s="94" t="s">
        <v>196</v>
      </c>
      <c r="O4" s="95"/>
      <c r="P4" s="96"/>
      <c r="Q4" s="93" t="s">
        <v>63</v>
      </c>
      <c r="R4" s="94" t="s">
        <v>80</v>
      </c>
      <c r="S4" s="95"/>
      <c r="T4" s="95"/>
      <c r="U4" s="95"/>
      <c r="V4" s="95"/>
      <c r="W4" s="96"/>
    </row>
    <row r="5" ht="21.75" customHeight="1" spans="1:23">
      <c r="A5" s="97"/>
      <c r="B5" s="110"/>
      <c r="C5" s="97"/>
      <c r="D5" s="97"/>
      <c r="E5" s="98"/>
      <c r="F5" s="98"/>
      <c r="G5" s="98"/>
      <c r="H5" s="98"/>
      <c r="I5" s="110"/>
      <c r="J5" s="221" t="s">
        <v>60</v>
      </c>
      <c r="K5" s="222"/>
      <c r="L5" s="93" t="s">
        <v>61</v>
      </c>
      <c r="M5" s="93" t="s">
        <v>62</v>
      </c>
      <c r="N5" s="93" t="s">
        <v>60</v>
      </c>
      <c r="O5" s="93" t="s">
        <v>61</v>
      </c>
      <c r="P5" s="93" t="s">
        <v>62</v>
      </c>
      <c r="Q5" s="98"/>
      <c r="R5" s="93" t="s">
        <v>59</v>
      </c>
      <c r="S5" s="92" t="s">
        <v>66</v>
      </c>
      <c r="T5" s="92" t="s">
        <v>202</v>
      </c>
      <c r="U5" s="92" t="s">
        <v>68</v>
      </c>
      <c r="V5" s="92" t="s">
        <v>69</v>
      </c>
      <c r="W5" s="92" t="s">
        <v>70</v>
      </c>
    </row>
    <row r="6" ht="21" customHeight="1" spans="1:23">
      <c r="A6" s="110"/>
      <c r="B6" s="110"/>
      <c r="C6" s="110"/>
      <c r="D6" s="110"/>
      <c r="E6" s="110"/>
      <c r="F6" s="110"/>
      <c r="G6" s="110"/>
      <c r="H6" s="110"/>
      <c r="I6" s="110"/>
      <c r="J6" s="223" t="s">
        <v>59</v>
      </c>
      <c r="K6" s="185"/>
      <c r="L6" s="110"/>
      <c r="M6" s="110"/>
      <c r="N6" s="110"/>
      <c r="O6" s="110"/>
      <c r="P6" s="110"/>
      <c r="Q6" s="110"/>
      <c r="R6" s="110"/>
      <c r="S6" s="226"/>
      <c r="T6" s="226"/>
      <c r="U6" s="226"/>
      <c r="V6" s="226"/>
      <c r="W6" s="226"/>
    </row>
    <row r="7" ht="39.75" customHeight="1" spans="1:23">
      <c r="A7" s="99"/>
      <c r="B7" s="111"/>
      <c r="C7" s="99"/>
      <c r="D7" s="99"/>
      <c r="E7" s="100"/>
      <c r="F7" s="100"/>
      <c r="G7" s="100"/>
      <c r="H7" s="100"/>
      <c r="I7" s="111"/>
      <c r="J7" s="126" t="s">
        <v>59</v>
      </c>
      <c r="K7" s="126" t="s">
        <v>252</v>
      </c>
      <c r="L7" s="100"/>
      <c r="M7" s="100"/>
      <c r="N7" s="100"/>
      <c r="O7" s="100"/>
      <c r="P7" s="100"/>
      <c r="Q7" s="100"/>
      <c r="R7" s="100"/>
      <c r="S7" s="100"/>
      <c r="T7" s="100"/>
      <c r="U7" s="111"/>
      <c r="V7" s="100"/>
      <c r="W7" s="100"/>
    </row>
    <row r="8" ht="19.5" customHeight="1" spans="1:23">
      <c r="A8" s="218">
        <v>1</v>
      </c>
      <c r="B8" s="218">
        <v>2</v>
      </c>
      <c r="C8" s="218">
        <v>3</v>
      </c>
      <c r="D8" s="218">
        <v>4</v>
      </c>
      <c r="E8" s="218">
        <v>5</v>
      </c>
      <c r="F8" s="218">
        <v>6</v>
      </c>
      <c r="G8" s="218">
        <v>7</v>
      </c>
      <c r="H8" s="218">
        <v>8</v>
      </c>
      <c r="I8" s="218">
        <v>9</v>
      </c>
      <c r="J8" s="218">
        <v>10</v>
      </c>
      <c r="K8" s="218">
        <v>11</v>
      </c>
      <c r="L8" s="218">
        <v>12</v>
      </c>
      <c r="M8" s="218">
        <v>13</v>
      </c>
      <c r="N8" s="218">
        <v>14</v>
      </c>
      <c r="O8" s="218">
        <v>15</v>
      </c>
      <c r="P8" s="218">
        <v>16</v>
      </c>
      <c r="Q8" s="218">
        <v>17</v>
      </c>
      <c r="R8" s="218">
        <v>18</v>
      </c>
      <c r="S8" s="218">
        <v>19</v>
      </c>
      <c r="T8" s="218">
        <v>20</v>
      </c>
      <c r="U8" s="218">
        <v>21</v>
      </c>
      <c r="V8" s="218">
        <v>22</v>
      </c>
      <c r="W8" s="218">
        <v>23</v>
      </c>
    </row>
    <row r="9" ht="22.5" customHeight="1" spans="1:23">
      <c r="A9" s="219" t="s">
        <v>253</v>
      </c>
      <c r="B9" s="219"/>
      <c r="C9" s="219"/>
      <c r="D9" s="220"/>
      <c r="E9" s="220"/>
      <c r="F9" s="220"/>
      <c r="G9" s="220"/>
      <c r="H9" s="220"/>
      <c r="I9" s="105">
        <v>20000</v>
      </c>
      <c r="J9" s="105">
        <v>20000</v>
      </c>
      <c r="K9" s="105"/>
      <c r="L9" s="105"/>
      <c r="M9" s="105"/>
      <c r="N9" s="224"/>
      <c r="O9" s="224"/>
      <c r="P9" s="224"/>
      <c r="Q9" s="105"/>
      <c r="R9" s="105"/>
      <c r="S9" s="105"/>
      <c r="T9" s="105"/>
      <c r="U9" s="184"/>
      <c r="V9" s="105"/>
      <c r="W9" s="105"/>
    </row>
    <row r="10" ht="22.5" customHeight="1" spans="1:23">
      <c r="A10" s="220" t="s">
        <v>254</v>
      </c>
      <c r="B10" s="220" t="s">
        <v>255</v>
      </c>
      <c r="C10" s="103" t="s">
        <v>253</v>
      </c>
      <c r="D10" s="220" t="s">
        <v>72</v>
      </c>
      <c r="E10" s="220" t="s">
        <v>101</v>
      </c>
      <c r="F10" s="220" t="s">
        <v>168</v>
      </c>
      <c r="G10" s="220" t="s">
        <v>256</v>
      </c>
      <c r="H10" s="220" t="s">
        <v>85</v>
      </c>
      <c r="I10" s="105">
        <v>6000</v>
      </c>
      <c r="J10" s="105">
        <v>6000</v>
      </c>
      <c r="K10" s="105"/>
      <c r="L10" s="105"/>
      <c r="M10" s="105"/>
      <c r="N10" s="224"/>
      <c r="O10" s="224"/>
      <c r="P10" s="224"/>
      <c r="Q10" s="105"/>
      <c r="R10" s="105"/>
      <c r="S10" s="105"/>
      <c r="T10" s="105"/>
      <c r="U10" s="184"/>
      <c r="V10" s="105"/>
      <c r="W10" s="105"/>
    </row>
    <row r="11" ht="22.5" customHeight="1" spans="1:23">
      <c r="A11" s="220" t="s">
        <v>254</v>
      </c>
      <c r="B11" s="220" t="s">
        <v>255</v>
      </c>
      <c r="C11" s="103" t="s">
        <v>253</v>
      </c>
      <c r="D11" s="220" t="s">
        <v>72</v>
      </c>
      <c r="E11" s="220" t="s">
        <v>101</v>
      </c>
      <c r="F11" s="220" t="s">
        <v>168</v>
      </c>
      <c r="G11" s="220" t="s">
        <v>256</v>
      </c>
      <c r="H11" s="220" t="s">
        <v>85</v>
      </c>
      <c r="I11" s="105">
        <v>8000</v>
      </c>
      <c r="J11" s="105">
        <v>8000</v>
      </c>
      <c r="K11" s="105"/>
      <c r="L11" s="105"/>
      <c r="M11" s="105"/>
      <c r="N11" s="224"/>
      <c r="O11" s="224"/>
      <c r="P11" s="224"/>
      <c r="Q11" s="105"/>
      <c r="R11" s="105"/>
      <c r="S11" s="105"/>
      <c r="T11" s="105"/>
      <c r="U11" s="184"/>
      <c r="V11" s="105"/>
      <c r="W11" s="105"/>
    </row>
    <row r="12" ht="22.5" customHeight="1" spans="1:23">
      <c r="A12" s="220" t="s">
        <v>254</v>
      </c>
      <c r="B12" s="220" t="s">
        <v>255</v>
      </c>
      <c r="C12" s="103" t="s">
        <v>253</v>
      </c>
      <c r="D12" s="220" t="s">
        <v>72</v>
      </c>
      <c r="E12" s="220" t="s">
        <v>101</v>
      </c>
      <c r="F12" s="220" t="s">
        <v>168</v>
      </c>
      <c r="G12" s="220" t="s">
        <v>256</v>
      </c>
      <c r="H12" s="220" t="s">
        <v>85</v>
      </c>
      <c r="I12" s="105">
        <v>6000</v>
      </c>
      <c r="J12" s="105">
        <v>6000</v>
      </c>
      <c r="K12" s="105"/>
      <c r="L12" s="105"/>
      <c r="M12" s="105"/>
      <c r="N12" s="224"/>
      <c r="O12" s="224"/>
      <c r="P12" s="224"/>
      <c r="Q12" s="105"/>
      <c r="R12" s="105"/>
      <c r="S12" s="105"/>
      <c r="T12" s="105"/>
      <c r="U12" s="184"/>
      <c r="V12" s="105"/>
      <c r="W12" s="105"/>
    </row>
    <row r="13" ht="22.5" customHeight="1" spans="1:23">
      <c r="A13" s="219" t="s">
        <v>257</v>
      </c>
      <c r="B13" s="62"/>
      <c r="C13" s="62"/>
      <c r="D13" s="62"/>
      <c r="E13" s="62"/>
      <c r="F13" s="62"/>
      <c r="G13" s="62"/>
      <c r="H13" s="62"/>
      <c r="I13" s="105">
        <v>150000</v>
      </c>
      <c r="J13" s="105">
        <v>150000</v>
      </c>
      <c r="K13" s="105">
        <v>150000</v>
      </c>
      <c r="L13" s="105"/>
      <c r="M13" s="105"/>
      <c r="N13" s="224"/>
      <c r="O13" s="224"/>
      <c r="P13" s="224"/>
      <c r="Q13" s="105"/>
      <c r="R13" s="105"/>
      <c r="S13" s="105"/>
      <c r="T13" s="105"/>
      <c r="U13" s="184"/>
      <c r="V13" s="105"/>
      <c r="W13" s="105"/>
    </row>
    <row r="14" ht="22.5" customHeight="1" spans="1:23">
      <c r="A14" s="220" t="s">
        <v>254</v>
      </c>
      <c r="B14" s="220" t="s">
        <v>258</v>
      </c>
      <c r="C14" s="103" t="s">
        <v>257</v>
      </c>
      <c r="D14" s="220" t="s">
        <v>72</v>
      </c>
      <c r="E14" s="220" t="s">
        <v>101</v>
      </c>
      <c r="F14" s="220" t="s">
        <v>168</v>
      </c>
      <c r="G14" s="220" t="s">
        <v>259</v>
      </c>
      <c r="H14" s="220" t="s">
        <v>260</v>
      </c>
      <c r="I14" s="105">
        <v>60000</v>
      </c>
      <c r="J14" s="105">
        <v>60000</v>
      </c>
      <c r="K14" s="105">
        <v>60000</v>
      </c>
      <c r="L14" s="105"/>
      <c r="M14" s="105"/>
      <c r="N14" s="224"/>
      <c r="O14" s="224"/>
      <c r="P14" s="224"/>
      <c r="Q14" s="105"/>
      <c r="R14" s="105"/>
      <c r="S14" s="105"/>
      <c r="T14" s="105"/>
      <c r="U14" s="184"/>
      <c r="V14" s="105"/>
      <c r="W14" s="105"/>
    </row>
    <row r="15" ht="22.5" customHeight="1" spans="1:23">
      <c r="A15" s="220" t="s">
        <v>254</v>
      </c>
      <c r="B15" s="220" t="s">
        <v>258</v>
      </c>
      <c r="C15" s="103" t="s">
        <v>257</v>
      </c>
      <c r="D15" s="220" t="s">
        <v>72</v>
      </c>
      <c r="E15" s="220" t="s">
        <v>101</v>
      </c>
      <c r="F15" s="220" t="s">
        <v>168</v>
      </c>
      <c r="G15" s="220" t="s">
        <v>261</v>
      </c>
      <c r="H15" s="220" t="s">
        <v>262</v>
      </c>
      <c r="I15" s="105">
        <v>10000</v>
      </c>
      <c r="J15" s="105">
        <v>10000</v>
      </c>
      <c r="K15" s="105">
        <v>10000</v>
      </c>
      <c r="L15" s="105"/>
      <c r="M15" s="105"/>
      <c r="N15" s="224"/>
      <c r="O15" s="224"/>
      <c r="P15" s="224"/>
      <c r="Q15" s="105"/>
      <c r="R15" s="105"/>
      <c r="S15" s="105"/>
      <c r="T15" s="105"/>
      <c r="U15" s="184"/>
      <c r="V15" s="105"/>
      <c r="W15" s="105"/>
    </row>
    <row r="16" ht="22.5" customHeight="1" spans="1:23">
      <c r="A16" s="220" t="s">
        <v>254</v>
      </c>
      <c r="B16" s="220" t="s">
        <v>258</v>
      </c>
      <c r="C16" s="103" t="s">
        <v>257</v>
      </c>
      <c r="D16" s="220" t="s">
        <v>72</v>
      </c>
      <c r="E16" s="220" t="s">
        <v>101</v>
      </c>
      <c r="F16" s="220" t="s">
        <v>168</v>
      </c>
      <c r="G16" s="220" t="s">
        <v>263</v>
      </c>
      <c r="H16" s="220" t="s">
        <v>264</v>
      </c>
      <c r="I16" s="105">
        <v>40000</v>
      </c>
      <c r="J16" s="105">
        <v>40000</v>
      </c>
      <c r="K16" s="105">
        <v>40000</v>
      </c>
      <c r="L16" s="105"/>
      <c r="M16" s="105"/>
      <c r="N16" s="224"/>
      <c r="O16" s="224"/>
      <c r="P16" s="224"/>
      <c r="Q16" s="105"/>
      <c r="R16" s="105"/>
      <c r="S16" s="105"/>
      <c r="T16" s="105"/>
      <c r="U16" s="184"/>
      <c r="V16" s="105"/>
      <c r="W16" s="105"/>
    </row>
    <row r="17" ht="22.5" customHeight="1" spans="1:23">
      <c r="A17" s="220" t="s">
        <v>254</v>
      </c>
      <c r="B17" s="220" t="s">
        <v>258</v>
      </c>
      <c r="C17" s="103" t="s">
        <v>257</v>
      </c>
      <c r="D17" s="220" t="s">
        <v>72</v>
      </c>
      <c r="E17" s="220" t="s">
        <v>108</v>
      </c>
      <c r="F17" s="220" t="s">
        <v>174</v>
      </c>
      <c r="G17" s="220" t="s">
        <v>265</v>
      </c>
      <c r="H17" s="220" t="s">
        <v>266</v>
      </c>
      <c r="I17" s="105">
        <v>40000</v>
      </c>
      <c r="J17" s="105">
        <v>40000</v>
      </c>
      <c r="K17" s="105">
        <v>40000</v>
      </c>
      <c r="L17" s="105"/>
      <c r="M17" s="105"/>
      <c r="N17" s="224"/>
      <c r="O17" s="224"/>
      <c r="P17" s="224"/>
      <c r="Q17" s="105"/>
      <c r="R17" s="105"/>
      <c r="S17" s="105"/>
      <c r="T17" s="105"/>
      <c r="U17" s="184"/>
      <c r="V17" s="105"/>
      <c r="W17" s="105"/>
    </row>
    <row r="18" ht="22.5" customHeight="1" spans="1:23">
      <c r="A18" s="219" t="s">
        <v>267</v>
      </c>
      <c r="B18" s="62"/>
      <c r="C18" s="62"/>
      <c r="D18" s="62"/>
      <c r="E18" s="62"/>
      <c r="F18" s="62"/>
      <c r="G18" s="62"/>
      <c r="H18" s="62"/>
      <c r="I18" s="105">
        <v>30000</v>
      </c>
      <c r="J18" s="105">
        <v>30000</v>
      </c>
      <c r="K18" s="105">
        <v>30000</v>
      </c>
      <c r="L18" s="105"/>
      <c r="M18" s="105"/>
      <c r="N18" s="224"/>
      <c r="O18" s="224"/>
      <c r="P18" s="224"/>
      <c r="Q18" s="105"/>
      <c r="R18" s="105"/>
      <c r="S18" s="105"/>
      <c r="T18" s="105"/>
      <c r="U18" s="184"/>
      <c r="V18" s="105"/>
      <c r="W18" s="105"/>
    </row>
    <row r="19" ht="22.5" customHeight="1" spans="1:23">
      <c r="A19" s="220" t="s">
        <v>254</v>
      </c>
      <c r="B19" s="220" t="s">
        <v>268</v>
      </c>
      <c r="C19" s="103" t="s">
        <v>267</v>
      </c>
      <c r="D19" s="220" t="s">
        <v>72</v>
      </c>
      <c r="E19" s="220" t="s">
        <v>101</v>
      </c>
      <c r="F19" s="220" t="s">
        <v>168</v>
      </c>
      <c r="G19" s="220" t="s">
        <v>232</v>
      </c>
      <c r="H19" s="220" t="s">
        <v>233</v>
      </c>
      <c r="I19" s="105">
        <v>30000</v>
      </c>
      <c r="J19" s="105">
        <v>30000</v>
      </c>
      <c r="K19" s="105">
        <v>30000</v>
      </c>
      <c r="L19" s="105"/>
      <c r="M19" s="105"/>
      <c r="N19" s="224"/>
      <c r="O19" s="224"/>
      <c r="P19" s="224"/>
      <c r="Q19" s="105"/>
      <c r="R19" s="105"/>
      <c r="S19" s="105"/>
      <c r="T19" s="105"/>
      <c r="U19" s="184"/>
      <c r="V19" s="105"/>
      <c r="W19" s="105"/>
    </row>
    <row r="20" ht="22.5" customHeight="1" spans="1:23">
      <c r="A20" s="219" t="s">
        <v>269</v>
      </c>
      <c r="B20" s="62"/>
      <c r="C20" s="62"/>
      <c r="D20" s="62"/>
      <c r="E20" s="62"/>
      <c r="F20" s="62"/>
      <c r="G20" s="62"/>
      <c r="H20" s="62"/>
      <c r="I20" s="105">
        <v>180000</v>
      </c>
      <c r="J20" s="105">
        <v>180000</v>
      </c>
      <c r="K20" s="105">
        <v>180000</v>
      </c>
      <c r="L20" s="105"/>
      <c r="M20" s="105"/>
      <c r="N20" s="224"/>
      <c r="O20" s="224"/>
      <c r="P20" s="224"/>
      <c r="Q20" s="105"/>
      <c r="R20" s="105"/>
      <c r="S20" s="105"/>
      <c r="T20" s="105"/>
      <c r="U20" s="184"/>
      <c r="V20" s="105"/>
      <c r="W20" s="105"/>
    </row>
    <row r="21" ht="22.5" customHeight="1" spans="1:23">
      <c r="A21" s="220" t="s">
        <v>254</v>
      </c>
      <c r="B21" s="220" t="s">
        <v>270</v>
      </c>
      <c r="C21" s="103" t="s">
        <v>269</v>
      </c>
      <c r="D21" s="220" t="s">
        <v>72</v>
      </c>
      <c r="E21" s="220" t="s">
        <v>101</v>
      </c>
      <c r="F21" s="220" t="s">
        <v>168</v>
      </c>
      <c r="G21" s="220" t="s">
        <v>232</v>
      </c>
      <c r="H21" s="220" t="s">
        <v>233</v>
      </c>
      <c r="I21" s="105">
        <v>20000</v>
      </c>
      <c r="J21" s="105">
        <v>20000</v>
      </c>
      <c r="K21" s="105">
        <v>20000</v>
      </c>
      <c r="L21" s="105"/>
      <c r="M21" s="105"/>
      <c r="N21" s="224"/>
      <c r="O21" s="224"/>
      <c r="P21" s="224"/>
      <c r="Q21" s="105"/>
      <c r="R21" s="105"/>
      <c r="S21" s="105"/>
      <c r="T21" s="105"/>
      <c r="U21" s="184"/>
      <c r="V21" s="105"/>
      <c r="W21" s="105"/>
    </row>
    <row r="22" ht="22.5" customHeight="1" spans="1:23">
      <c r="A22" s="220" t="s">
        <v>254</v>
      </c>
      <c r="B22" s="220" t="s">
        <v>270</v>
      </c>
      <c r="C22" s="103" t="s">
        <v>269</v>
      </c>
      <c r="D22" s="220" t="s">
        <v>72</v>
      </c>
      <c r="E22" s="220" t="s">
        <v>101</v>
      </c>
      <c r="F22" s="220" t="s">
        <v>168</v>
      </c>
      <c r="G22" s="220" t="s">
        <v>271</v>
      </c>
      <c r="H22" s="220" t="s">
        <v>272</v>
      </c>
      <c r="I22" s="105">
        <v>15000</v>
      </c>
      <c r="J22" s="105">
        <v>15000</v>
      </c>
      <c r="K22" s="105">
        <v>15000</v>
      </c>
      <c r="L22" s="105"/>
      <c r="M22" s="105"/>
      <c r="N22" s="224"/>
      <c r="O22" s="224"/>
      <c r="P22" s="224"/>
      <c r="Q22" s="105"/>
      <c r="R22" s="105"/>
      <c r="S22" s="105"/>
      <c r="T22" s="105"/>
      <c r="U22" s="184"/>
      <c r="V22" s="105"/>
      <c r="W22" s="105"/>
    </row>
    <row r="23" ht="22.5" customHeight="1" spans="1:23">
      <c r="A23" s="220" t="s">
        <v>254</v>
      </c>
      <c r="B23" s="220" t="s">
        <v>270</v>
      </c>
      <c r="C23" s="103" t="s">
        <v>269</v>
      </c>
      <c r="D23" s="220" t="s">
        <v>72</v>
      </c>
      <c r="E23" s="220" t="s">
        <v>101</v>
      </c>
      <c r="F23" s="220" t="s">
        <v>168</v>
      </c>
      <c r="G23" s="220" t="s">
        <v>273</v>
      </c>
      <c r="H23" s="220" t="s">
        <v>274</v>
      </c>
      <c r="I23" s="105">
        <v>84000</v>
      </c>
      <c r="J23" s="105">
        <v>84000</v>
      </c>
      <c r="K23" s="105">
        <v>84000</v>
      </c>
      <c r="L23" s="105"/>
      <c r="M23" s="105"/>
      <c r="N23" s="224"/>
      <c r="O23" s="224"/>
      <c r="P23" s="224"/>
      <c r="Q23" s="105"/>
      <c r="R23" s="105"/>
      <c r="S23" s="105"/>
      <c r="T23" s="105"/>
      <c r="U23" s="184"/>
      <c r="V23" s="105"/>
      <c r="W23" s="105"/>
    </row>
    <row r="24" ht="22.5" customHeight="1" spans="1:23">
      <c r="A24" s="220" t="s">
        <v>254</v>
      </c>
      <c r="B24" s="220" t="s">
        <v>270</v>
      </c>
      <c r="C24" s="103" t="s">
        <v>269</v>
      </c>
      <c r="D24" s="220" t="s">
        <v>72</v>
      </c>
      <c r="E24" s="220" t="s">
        <v>101</v>
      </c>
      <c r="F24" s="220" t="s">
        <v>168</v>
      </c>
      <c r="G24" s="220" t="s">
        <v>261</v>
      </c>
      <c r="H24" s="220" t="s">
        <v>262</v>
      </c>
      <c r="I24" s="105">
        <v>61000</v>
      </c>
      <c r="J24" s="105">
        <v>61000</v>
      </c>
      <c r="K24" s="105">
        <v>61000</v>
      </c>
      <c r="L24" s="105"/>
      <c r="M24" s="105"/>
      <c r="N24" s="224"/>
      <c r="O24" s="224"/>
      <c r="P24" s="224"/>
      <c r="Q24" s="105"/>
      <c r="R24" s="105"/>
      <c r="S24" s="105"/>
      <c r="T24" s="105"/>
      <c r="U24" s="184"/>
      <c r="V24" s="105"/>
      <c r="W24" s="105"/>
    </row>
    <row r="25" ht="22.5" customHeight="1" spans="1:23">
      <c r="A25" s="114" t="s">
        <v>113</v>
      </c>
      <c r="B25" s="115"/>
      <c r="C25" s="115"/>
      <c r="D25" s="115"/>
      <c r="E25" s="115"/>
      <c r="F25" s="115"/>
      <c r="G25" s="115"/>
      <c r="H25" s="116"/>
      <c r="I25" s="105">
        <v>380000</v>
      </c>
      <c r="J25" s="105">
        <v>380000</v>
      </c>
      <c r="K25" s="225">
        <v>360000</v>
      </c>
      <c r="L25" s="105"/>
      <c r="M25" s="105"/>
      <c r="N25" s="224"/>
      <c r="O25" s="224"/>
      <c r="P25" s="224"/>
      <c r="Q25" s="105"/>
      <c r="R25" s="105"/>
      <c r="S25" s="105"/>
      <c r="T25" s="105"/>
      <c r="U25" s="61"/>
      <c r="V25" s="105"/>
      <c r="W25" s="105"/>
    </row>
  </sheetData>
  <mergeCells count="33">
    <mergeCell ref="A2:W2"/>
    <mergeCell ref="A3:H3"/>
    <mergeCell ref="J4:M4"/>
    <mergeCell ref="N4:P4"/>
    <mergeCell ref="R4:W4"/>
    <mergeCell ref="A9:C9"/>
    <mergeCell ref="A9:C9"/>
    <mergeCell ref="A13:C13"/>
    <mergeCell ref="A18:C18"/>
    <mergeCell ref="A20:C20"/>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6"/>
  <sheetViews>
    <sheetView showZeros="0" workbookViewId="0">
      <selection activeCell="A2" sqref="A2:J2"/>
    </sheetView>
  </sheetViews>
  <sheetFormatPr defaultColWidth="10.7083333333333" defaultRowHeight="12" customHeight="1"/>
  <cols>
    <col min="1" max="1" width="40" customWidth="1"/>
    <col min="2" max="2" width="56" customWidth="1"/>
    <col min="3" max="5" width="21.2833333333333" customWidth="1"/>
    <col min="6" max="6" width="14" customWidth="1"/>
    <col min="7" max="7" width="19.85" customWidth="1"/>
    <col min="8" max="9" width="14" customWidth="1"/>
    <col min="10" max="10" width="32.1416666666667" customWidth="1"/>
  </cols>
  <sheetData>
    <row r="1" ht="15" customHeight="1" spans="10:10">
      <c r="J1" s="174" t="s">
        <v>275</v>
      </c>
    </row>
    <row r="2" ht="36.75" customHeight="1" spans="1:10">
      <c r="A2" s="86" t="s">
        <v>276</v>
      </c>
      <c r="B2" s="87"/>
      <c r="C2" s="87"/>
      <c r="D2" s="87"/>
      <c r="E2" s="87"/>
      <c r="F2" s="141"/>
      <c r="G2" s="87"/>
      <c r="H2" s="141"/>
      <c r="I2" s="141"/>
      <c r="J2" s="87"/>
    </row>
    <row r="3" ht="17.25" customHeight="1" spans="1:2">
      <c r="A3" s="134" t="str">
        <f>"单位名称："&amp;"迪庆藏族自治州计划生育协会"</f>
        <v>单位名称：迪庆藏族自治州计划生育协会</v>
      </c>
      <c r="B3" s="135"/>
    </row>
    <row r="4" ht="44.25" customHeight="1" spans="1:10">
      <c r="A4" s="126" t="s">
        <v>277</v>
      </c>
      <c r="B4" s="126" t="s">
        <v>278</v>
      </c>
      <c r="C4" s="126" t="s">
        <v>279</v>
      </c>
      <c r="D4" s="126" t="s">
        <v>280</v>
      </c>
      <c r="E4" s="126" t="s">
        <v>281</v>
      </c>
      <c r="F4" s="136" t="s">
        <v>282</v>
      </c>
      <c r="G4" s="126" t="s">
        <v>283</v>
      </c>
      <c r="H4" s="136" t="s">
        <v>284</v>
      </c>
      <c r="I4" s="136" t="s">
        <v>285</v>
      </c>
      <c r="J4" s="126" t="s">
        <v>286</v>
      </c>
    </row>
    <row r="5" ht="19.5" customHeight="1" spans="1:10">
      <c r="A5" s="212">
        <v>1</v>
      </c>
      <c r="B5" s="212">
        <v>2</v>
      </c>
      <c r="C5" s="212">
        <v>3</v>
      </c>
      <c r="D5" s="212">
        <v>4</v>
      </c>
      <c r="E5" s="212">
        <v>5</v>
      </c>
      <c r="F5" s="212">
        <v>6</v>
      </c>
      <c r="G5" s="212">
        <v>7</v>
      </c>
      <c r="H5" s="212">
        <v>8</v>
      </c>
      <c r="I5" s="212">
        <v>9</v>
      </c>
      <c r="J5" s="212">
        <v>10</v>
      </c>
    </row>
    <row r="6" ht="22.5" customHeight="1" spans="1:10">
      <c r="A6" s="213" t="s">
        <v>72</v>
      </c>
      <c r="B6" s="72"/>
      <c r="C6" s="72"/>
      <c r="D6" s="72"/>
      <c r="E6" s="213"/>
      <c r="F6" s="72"/>
      <c r="G6" s="213"/>
      <c r="H6" s="72"/>
      <c r="I6" s="72"/>
      <c r="J6" s="213"/>
    </row>
    <row r="7" ht="22.5" customHeight="1" spans="1:10">
      <c r="A7" s="213" t="str">
        <f>"   "&amp;"计划生育协会宣传教育经费"</f>
        <v>   计划生育协会宣传教育经费</v>
      </c>
      <c r="B7" s="214" t="s">
        <v>287</v>
      </c>
      <c r="C7" s="215"/>
      <c r="D7" s="215"/>
      <c r="E7" s="215"/>
      <c r="F7" s="216"/>
      <c r="G7" s="215"/>
      <c r="H7" s="216"/>
      <c r="I7" s="216"/>
      <c r="J7" s="215"/>
    </row>
    <row r="8" ht="22.5" customHeight="1" spans="1:10">
      <c r="A8" s="213"/>
      <c r="B8" s="214"/>
      <c r="C8" s="215" t="s">
        <v>288</v>
      </c>
      <c r="D8" s="215" t="s">
        <v>289</v>
      </c>
      <c r="E8" s="215" t="s">
        <v>290</v>
      </c>
      <c r="F8" s="216" t="s">
        <v>291</v>
      </c>
      <c r="G8" s="215" t="s">
        <v>157</v>
      </c>
      <c r="H8" s="216" t="s">
        <v>292</v>
      </c>
      <c r="I8" s="216" t="s">
        <v>293</v>
      </c>
      <c r="J8" s="215" t="s">
        <v>294</v>
      </c>
    </row>
    <row r="9" ht="22.5" customHeight="1" spans="1:10">
      <c r="A9" s="62"/>
      <c r="B9" s="62"/>
      <c r="C9" s="215" t="s">
        <v>288</v>
      </c>
      <c r="D9" s="215" t="s">
        <v>295</v>
      </c>
      <c r="E9" s="215" t="s">
        <v>296</v>
      </c>
      <c r="F9" s="216" t="s">
        <v>291</v>
      </c>
      <c r="G9" s="215" t="s">
        <v>297</v>
      </c>
      <c r="H9" s="216" t="s">
        <v>298</v>
      </c>
      <c r="I9" s="216" t="s">
        <v>293</v>
      </c>
      <c r="J9" s="215" t="s">
        <v>299</v>
      </c>
    </row>
    <row r="10" ht="22.5" customHeight="1" spans="1:10">
      <c r="A10" s="62"/>
      <c r="B10" s="62"/>
      <c r="C10" s="215" t="s">
        <v>288</v>
      </c>
      <c r="D10" s="215" t="s">
        <v>300</v>
      </c>
      <c r="E10" s="215" t="s">
        <v>301</v>
      </c>
      <c r="F10" s="216" t="s">
        <v>291</v>
      </c>
      <c r="G10" s="215" t="s">
        <v>297</v>
      </c>
      <c r="H10" s="216" t="s">
        <v>298</v>
      </c>
      <c r="I10" s="216" t="s">
        <v>293</v>
      </c>
      <c r="J10" s="215" t="s">
        <v>294</v>
      </c>
    </row>
    <row r="11" ht="22.5" customHeight="1" spans="1:10">
      <c r="A11" s="62"/>
      <c r="B11" s="62"/>
      <c r="C11" s="215" t="s">
        <v>302</v>
      </c>
      <c r="D11" s="215" t="s">
        <v>303</v>
      </c>
      <c r="E11" s="215" t="s">
        <v>304</v>
      </c>
      <c r="F11" s="216" t="s">
        <v>305</v>
      </c>
      <c r="G11" s="215" t="s">
        <v>297</v>
      </c>
      <c r="H11" s="216" t="s">
        <v>298</v>
      </c>
      <c r="I11" s="216" t="s">
        <v>293</v>
      </c>
      <c r="J11" s="215" t="s">
        <v>306</v>
      </c>
    </row>
    <row r="12" ht="22.5" customHeight="1" spans="1:10">
      <c r="A12" s="62"/>
      <c r="B12" s="62"/>
      <c r="C12" s="215" t="s">
        <v>307</v>
      </c>
      <c r="D12" s="215" t="s">
        <v>308</v>
      </c>
      <c r="E12" s="215" t="s">
        <v>309</v>
      </c>
      <c r="F12" s="216" t="s">
        <v>291</v>
      </c>
      <c r="G12" s="215" t="s">
        <v>297</v>
      </c>
      <c r="H12" s="216" t="s">
        <v>298</v>
      </c>
      <c r="I12" s="216" t="s">
        <v>293</v>
      </c>
      <c r="J12" s="215" t="s">
        <v>310</v>
      </c>
    </row>
    <row r="13" ht="22.5" customHeight="1" spans="1:10">
      <c r="A13" s="213" t="str">
        <f>"   "&amp;"计划生育协会综合管理经费"</f>
        <v>   计划生育协会综合管理经费</v>
      </c>
      <c r="B13" s="214" t="s">
        <v>311</v>
      </c>
      <c r="C13" s="62"/>
      <c r="D13" s="62"/>
      <c r="E13" s="62"/>
      <c r="F13" s="62"/>
      <c r="G13" s="62"/>
      <c r="H13" s="62"/>
      <c r="I13" s="62"/>
      <c r="J13" s="62"/>
    </row>
    <row r="14" ht="22.5" customHeight="1" spans="1:10">
      <c r="A14" s="62"/>
      <c r="B14" s="62"/>
      <c r="C14" s="215" t="s">
        <v>288</v>
      </c>
      <c r="D14" s="215" t="s">
        <v>289</v>
      </c>
      <c r="E14" s="215" t="s">
        <v>312</v>
      </c>
      <c r="F14" s="216" t="s">
        <v>291</v>
      </c>
      <c r="G14" s="215" t="s">
        <v>313</v>
      </c>
      <c r="H14" s="216" t="s">
        <v>314</v>
      </c>
      <c r="I14" s="216" t="s">
        <v>293</v>
      </c>
      <c r="J14" s="215" t="s">
        <v>315</v>
      </c>
    </row>
    <row r="15" ht="22.5" customHeight="1" spans="1:10">
      <c r="A15" s="62"/>
      <c r="B15" s="62"/>
      <c r="C15" s="215" t="s">
        <v>288</v>
      </c>
      <c r="D15" s="215" t="s">
        <v>300</v>
      </c>
      <c r="E15" s="215" t="s">
        <v>316</v>
      </c>
      <c r="F15" s="216" t="s">
        <v>291</v>
      </c>
      <c r="G15" s="215" t="s">
        <v>297</v>
      </c>
      <c r="H15" s="216" t="s">
        <v>298</v>
      </c>
      <c r="I15" s="216" t="s">
        <v>293</v>
      </c>
      <c r="J15" s="215" t="s">
        <v>317</v>
      </c>
    </row>
    <row r="16" ht="22.5" customHeight="1" spans="1:10">
      <c r="A16" s="62"/>
      <c r="B16" s="62"/>
      <c r="C16" s="215" t="s">
        <v>288</v>
      </c>
      <c r="D16" s="215" t="s">
        <v>300</v>
      </c>
      <c r="E16" s="215" t="s">
        <v>318</v>
      </c>
      <c r="F16" s="216" t="s">
        <v>291</v>
      </c>
      <c r="G16" s="215" t="s">
        <v>297</v>
      </c>
      <c r="H16" s="216" t="s">
        <v>298</v>
      </c>
      <c r="I16" s="216" t="s">
        <v>293</v>
      </c>
      <c r="J16" s="215" t="s">
        <v>319</v>
      </c>
    </row>
    <row r="17" ht="22.5" customHeight="1" spans="1:10">
      <c r="A17" s="62"/>
      <c r="B17" s="62"/>
      <c r="C17" s="215" t="s">
        <v>302</v>
      </c>
      <c r="D17" s="215" t="s">
        <v>303</v>
      </c>
      <c r="E17" s="215" t="s">
        <v>320</v>
      </c>
      <c r="F17" s="216" t="s">
        <v>321</v>
      </c>
      <c r="G17" s="215" t="s">
        <v>322</v>
      </c>
      <c r="H17" s="216"/>
      <c r="I17" s="216" t="s">
        <v>323</v>
      </c>
      <c r="J17" s="215" t="s">
        <v>324</v>
      </c>
    </row>
    <row r="18" ht="22.5" customHeight="1" spans="1:10">
      <c r="A18" s="62"/>
      <c r="B18" s="62"/>
      <c r="C18" s="215" t="s">
        <v>307</v>
      </c>
      <c r="D18" s="215" t="s">
        <v>308</v>
      </c>
      <c r="E18" s="215" t="s">
        <v>325</v>
      </c>
      <c r="F18" s="216" t="s">
        <v>291</v>
      </c>
      <c r="G18" s="215" t="s">
        <v>297</v>
      </c>
      <c r="H18" s="216" t="s">
        <v>298</v>
      </c>
      <c r="I18" s="216" t="s">
        <v>293</v>
      </c>
      <c r="J18" s="215" t="s">
        <v>326</v>
      </c>
    </row>
    <row r="19" ht="22.5" customHeight="1" spans="1:10">
      <c r="A19" s="213" t="str">
        <f>"   "&amp;"计划生育协会“生育关怀”项目专项资金"</f>
        <v>   计划生育协会“生育关怀”项目专项资金</v>
      </c>
      <c r="B19" s="214" t="s">
        <v>327</v>
      </c>
      <c r="C19" s="62"/>
      <c r="D19" s="62"/>
      <c r="E19" s="62"/>
      <c r="F19" s="62"/>
      <c r="G19" s="62"/>
      <c r="H19" s="62"/>
      <c r="I19" s="62"/>
      <c r="J19" s="62"/>
    </row>
    <row r="20" ht="22.5" customHeight="1" spans="1:10">
      <c r="A20" s="62"/>
      <c r="B20" s="62"/>
      <c r="C20" s="215" t="s">
        <v>288</v>
      </c>
      <c r="D20" s="215" t="s">
        <v>289</v>
      </c>
      <c r="E20" s="215" t="s">
        <v>290</v>
      </c>
      <c r="F20" s="216" t="s">
        <v>291</v>
      </c>
      <c r="G20" s="215" t="s">
        <v>159</v>
      </c>
      <c r="H20" s="216" t="s">
        <v>292</v>
      </c>
      <c r="I20" s="216" t="s">
        <v>293</v>
      </c>
      <c r="J20" s="215" t="s">
        <v>294</v>
      </c>
    </row>
    <row r="21" ht="22.5" customHeight="1" spans="1:10">
      <c r="A21" s="62"/>
      <c r="B21" s="62"/>
      <c r="C21" s="215" t="s">
        <v>288</v>
      </c>
      <c r="D21" s="215" t="s">
        <v>289</v>
      </c>
      <c r="E21" s="215" t="s">
        <v>328</v>
      </c>
      <c r="F21" s="216" t="s">
        <v>291</v>
      </c>
      <c r="G21" s="215" t="s">
        <v>329</v>
      </c>
      <c r="H21" s="216" t="s">
        <v>314</v>
      </c>
      <c r="I21" s="216" t="s">
        <v>293</v>
      </c>
      <c r="J21" s="215" t="s">
        <v>330</v>
      </c>
    </row>
    <row r="22" ht="22.5" customHeight="1" spans="1:10">
      <c r="A22" s="62"/>
      <c r="B22" s="62"/>
      <c r="C22" s="215" t="s">
        <v>288</v>
      </c>
      <c r="D22" s="215" t="s">
        <v>289</v>
      </c>
      <c r="E22" s="215" t="s">
        <v>331</v>
      </c>
      <c r="F22" s="216" t="s">
        <v>291</v>
      </c>
      <c r="G22" s="215" t="s">
        <v>332</v>
      </c>
      <c r="H22" s="216" t="s">
        <v>314</v>
      </c>
      <c r="I22" s="216" t="s">
        <v>293</v>
      </c>
      <c r="J22" s="215" t="s">
        <v>333</v>
      </c>
    </row>
    <row r="23" ht="22.5" customHeight="1" spans="1:10">
      <c r="A23" s="62"/>
      <c r="B23" s="62"/>
      <c r="C23" s="215" t="s">
        <v>288</v>
      </c>
      <c r="D23" s="215" t="s">
        <v>300</v>
      </c>
      <c r="E23" s="215" t="s">
        <v>316</v>
      </c>
      <c r="F23" s="216" t="s">
        <v>291</v>
      </c>
      <c r="G23" s="215" t="s">
        <v>297</v>
      </c>
      <c r="H23" s="216" t="s">
        <v>298</v>
      </c>
      <c r="I23" s="216" t="s">
        <v>293</v>
      </c>
      <c r="J23" s="215" t="s">
        <v>334</v>
      </c>
    </row>
    <row r="24" ht="22.5" customHeight="1" spans="1:10">
      <c r="A24" s="62"/>
      <c r="B24" s="62"/>
      <c r="C24" s="215" t="s">
        <v>288</v>
      </c>
      <c r="D24" s="215" t="s">
        <v>300</v>
      </c>
      <c r="E24" s="215" t="s">
        <v>335</v>
      </c>
      <c r="F24" s="216" t="s">
        <v>291</v>
      </c>
      <c r="G24" s="215" t="s">
        <v>297</v>
      </c>
      <c r="H24" s="216" t="s">
        <v>298</v>
      </c>
      <c r="I24" s="216" t="s">
        <v>293</v>
      </c>
      <c r="J24" s="215" t="s">
        <v>336</v>
      </c>
    </row>
    <row r="25" ht="22.5" customHeight="1" spans="1:10">
      <c r="A25" s="62"/>
      <c r="B25" s="62"/>
      <c r="C25" s="215" t="s">
        <v>302</v>
      </c>
      <c r="D25" s="215" t="s">
        <v>303</v>
      </c>
      <c r="E25" s="215" t="s">
        <v>337</v>
      </c>
      <c r="F25" s="216" t="s">
        <v>291</v>
      </c>
      <c r="G25" s="215" t="s">
        <v>297</v>
      </c>
      <c r="H25" s="216" t="s">
        <v>298</v>
      </c>
      <c r="I25" s="216" t="s">
        <v>293</v>
      </c>
      <c r="J25" s="215" t="s">
        <v>338</v>
      </c>
    </row>
    <row r="26" ht="22.5" customHeight="1" spans="1:10">
      <c r="A26" s="62"/>
      <c r="B26" s="62"/>
      <c r="C26" s="215" t="s">
        <v>307</v>
      </c>
      <c r="D26" s="215" t="s">
        <v>308</v>
      </c>
      <c r="E26" s="215" t="s">
        <v>309</v>
      </c>
      <c r="F26" s="216" t="s">
        <v>291</v>
      </c>
      <c r="G26" s="215" t="s">
        <v>297</v>
      </c>
      <c r="H26" s="216" t="s">
        <v>298</v>
      </c>
      <c r="I26" s="216" t="s">
        <v>323</v>
      </c>
      <c r="J26" s="215" t="s">
        <v>310</v>
      </c>
    </row>
  </sheetData>
  <mergeCells count="2">
    <mergeCell ref="A2:J2"/>
    <mergeCell ref="A3:H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lpstr>部门单位基本信息表14</vt:lpstr>
      <vt:lpstr>重点领域项目名单15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窅娘</cp:lastModifiedBy>
  <dcterms:created xsi:type="dcterms:W3CDTF">2025-03-03T01:13:15Z</dcterms:created>
  <dcterms:modified xsi:type="dcterms:W3CDTF">2025-03-03T09:42:36Z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CAF144BBAD9B49F2925B59486D2A6E33_13</vt:lpwstr>
  </property>
  <property fmtid="{D5CDD505-2E9C-101B-9397-08002B2CF9AE}" pid="3" name="KSOProductBuildVer">
    <vt:lpwstr>2052-12.1.0.20305</vt:lpwstr>
  </property>
</Properties>
</file>