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<sst xmlns="http://schemas.openxmlformats.org/spreadsheetml/2006/main" count="1026" uniqueCount="423">
  <si>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</si>
  <si>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</si>
  <si>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</si>
  <si>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</si>
  <si>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</si>
  <si>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</si>
  <si>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</si>
  <si>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</si>
  <si>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</si>
  <si>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</si>
  <si>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</si>
  <si>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</si>
  <si>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</si>
  <si>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</si>
  <si>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</si>
  <si>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</si>
  <si>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</si>
  <si>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</si>
  <si>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</si>
  <si>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</si>
  <si>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</si>
  <si>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</si>
  <si>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</si>
  <si>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</si>
  <si>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</si>
  <si>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</si>
  <si>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</si>
  <si>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</si>
  <si>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</si>
  <si>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</si>
  <si>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</si>
  <si>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</si>
  <si>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</si>
  <si>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</si>
  <si>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</si>
  <si>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</si>
  <si>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</si>
  <si>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</si>
  <si>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</si>
  <si>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</si>
  <si>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</si>
  <si>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</si>
  <si>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</si>
  <si>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</si>
  <si>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</si>
  <si>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</si>
  <si>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</si>
  <si>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</si>
  <si>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</si>
  <si>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</si>
  <si>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</si>
  <si>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</si>
  <si>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</si>
  <si>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</si>
  <si>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</si>
  <si>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</si>
  <si>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</si>
  <si>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</si>
  <si>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</si>
  <si>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</si>
  <si>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</si>
  <si>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</si>
  <si>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</si>
  <si>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</si>
  <si>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</si>
  <si>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</si>
  <si>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</si>
  <si>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</si>
  <si>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</si>
  <si>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</si>
  <si>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</si>
  <si>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</si>
  <si>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</si>
  <si>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迪庆藏族自治州幼儿园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</si>
  <si>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</si>
  <si>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</si>
  <si>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</si>
  <si>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</si>
  <si>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</si>
  <si>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</si>
  <si>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</si>
  <si>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</si>
  <si>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</si>
  <si>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</si>
  <si>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</si>
  <si>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</si>
  <si>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</si>
  <si>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</si>
  <si>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</si>
  <si>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</si>
  <si>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2050201</t>
  </si>
  <si>
    <t>206</t>
  </si>
  <si>
    <t>科学技术支出</t>
  </si>
  <si>
    <t>20607</t>
  </si>
  <si>
    <t>2060702</t>
  </si>
  <si>
    <t>208</t>
  </si>
  <si>
    <t>社会保障和就业支出</t>
  </si>
  <si>
    <t>20805</t>
  </si>
  <si>
    <t>2080505</t>
  </si>
  <si>
    <t>2080506</t>
  </si>
  <si>
    <t>2080599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</si>
  <si>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</si>
  <si>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</si>
  <si>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</si>
  <si>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</si>
  <si>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</si>
  <si>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</si>
  <si>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</si>
  <si>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</si>
  <si>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</si>
  <si>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</si>
  <si>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</si>
  <si>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</si>
  <si>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</si>
  <si>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229</t>
  </si>
  <si>
    <t>22999</t>
  </si>
  <si>
    <t>2299999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</si>
  <si>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</si>
  <si>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</si>
  <si>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</si>
  <si>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</si>
  <si>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</si>
  <si>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</si>
  <si>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</si>
  <si>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</si>
  <si>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</si>
  <si>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</si>
  <si>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</si>
  <si>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</si>
  <si>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</si>
  <si>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</si>
  <si>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</si>
  <si>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</si>
  <si>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</si>
  <si>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</si>
  <si>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</si>
  <si>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</si>
  <si>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</si>
  <si>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</si>
  <si>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</si>
  <si>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</si>
  <si>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</si>
  <si>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</si>
  <si>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</si>
  <si>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</si>
  <si>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</si>
  <si>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</si>
  <si>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</si>
  <si>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</si>
  <si>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</si>
  <si>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</si>
  <si>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</si>
  <si>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</si>
  <si>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</si>
  <si>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</si>
  <si>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</si>
  <si>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</si>
  <si>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</si>
  <si>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</si>
  <si>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</si>
  <si>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</si>
  <si>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</si>
  <si>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</si>
  <si>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</si>
  <si>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</si>
  <si>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</si>
  <si>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</si>
  <si>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普通教育</t>
  </si>
  <si>
    <t>学前教育</t>
  </si>
  <si>
    <t>科学技术普及</t>
  </si>
  <si>
    <t>科普活动</t>
  </si>
  <si>
    <t>行政事业单位养老支出</t>
  </si>
  <si>
    <t>机关事业单位基本养老保险缴费支出</t>
  </si>
  <si>
    <t>其他行政事业单位养老支出</t>
  </si>
  <si>
    <t>抚恤</t>
  </si>
  <si>
    <t>死亡抚恤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</si>
  <si>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</si>
  <si>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</si>
  <si>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</si>
  <si>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</si>
  <si>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</si>
  <si>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</si>
  <si>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</si>
  <si>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</si>
  <si>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</si>
  <si>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</si>
  <si>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</si>
  <si>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</si>
  <si>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</si>
  <si>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</si>
  <si>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</si>
  <si>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</si>
  <si>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</si>
  <si>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</si>
  <si>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</si>
  <si>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</si>
  <si>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</si>
  <si>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</si>
  <si>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</si>
  <si>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</si>
  <si>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</si>
  <si>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</si>
  <si>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</si>
  <si>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</si>
  <si>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</si>
  <si>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</si>
  <si>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</si>
  <si>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</si>
  <si>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</si>
  <si>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533400210000000018474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</si>
  <si>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</si>
  <si>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</si>
  <si>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</si>
  <si>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</si>
  <si>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</si>
  <si>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</si>
  <si>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</si>
  <si>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533400231100001394426</t>
  </si>
  <si>
    <t>事业人员规范后绩效奖</t>
  </si>
  <si>
    <t>533400210000000018468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</si>
  <si>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</si>
  <si>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</si>
  <si>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</si>
  <si>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</si>
  <si>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</si>
  <si>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</si>
  <si>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</si>
  <si>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</si>
  <si>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</si>
  <si>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533400210000000018469</t>
  </si>
  <si>
    <t>30113</t>
  </si>
  <si>
    <t>533400210000000018517</t>
  </si>
  <si>
    <t>工会经费</t>
  </si>
  <si>
    <t>30228</t>
  </si>
  <si>
    <t>533400241100002144466</t>
  </si>
  <si>
    <t>体检费</t>
  </si>
  <si>
    <t>30299</t>
  </si>
  <si>
    <t>其他商品和服务支出</t>
  </si>
  <si>
    <t>533400261100004883327</t>
  </si>
  <si>
    <t>福利费</t>
  </si>
  <si>
    <t>30201</t>
  </si>
  <si>
    <t>办公费</t>
  </si>
  <si>
    <t>533400210000000018513</t>
  </si>
  <si>
    <t>公务用车运行维护费</t>
  </si>
  <si>
    <t>30231</t>
  </si>
  <si>
    <t>533400261100004883328</t>
  </si>
  <si>
    <t>离退休人员公用经费</t>
  </si>
  <si>
    <t>533400241100002143974</t>
  </si>
  <si>
    <t>遗属生活困难补助专项资金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</si>
  <si>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</si>
  <si>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</si>
  <si>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</si>
  <si>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</si>
  <si>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</si>
  <si>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</si>
  <si>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</si>
  <si>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</si>
  <si>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2025年15年免费教育第二批补助资金</t>
  </si>
  <si>
    <t>民生类</t>
  </si>
  <si>
    <t>533400251100004699049</t>
  </si>
  <si>
    <t>30207</t>
  </si>
  <si>
    <t>邮电费</t>
  </si>
  <si>
    <t>30213</t>
  </si>
  <si>
    <t>维修（护）费</t>
  </si>
  <si>
    <t>30308</t>
  </si>
  <si>
    <t>助学金</t>
  </si>
  <si>
    <t>31002</t>
  </si>
  <si>
    <t>办公设备购置</t>
  </si>
  <si>
    <t>2025年科普专项经费</t>
  </si>
  <si>
    <t>专项业务类</t>
  </si>
  <si>
    <t>533400251100004701511</t>
  </si>
  <si>
    <t>30227</t>
  </si>
  <si>
    <t>委托业务费</t>
  </si>
  <si>
    <t>2025年涉藏州县建设专项省级配套资金</t>
  </si>
  <si>
    <t>533400251100004643217</t>
  </si>
  <si>
    <t>30901</t>
  </si>
  <si>
    <t>房屋建筑物购建</t>
  </si>
  <si>
    <t>迪庆州学前及普通高中免费教育补助资金</t>
  </si>
  <si>
    <t>事业发展类</t>
  </si>
  <si>
    <t>533400231100001774966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</si>
  <si>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</si>
  <si>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</si>
  <si>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</si>
  <si>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</si>
  <si>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</si>
  <si>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</si>
  <si>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</si>
  <si>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</si>
  <si>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</si>
  <si>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</si>
  <si>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30216</t>
  </si>
  <si>
    <t>培训费</t>
  </si>
  <si>
    <t>30226</t>
  </si>
  <si>
    <t>劳务费</t>
  </si>
  <si>
    <t>30239</t>
  </si>
  <si>
    <t>其他交通费用</t>
  </si>
  <si>
    <t>31003</t>
  </si>
  <si>
    <t>专用设备购置</t>
  </si>
  <si>
    <t>临聘人员工资专项经费</t>
  </si>
  <si>
    <t>533400210000000017885</t>
  </si>
  <si>
    <t>生均公用经费</t>
  </si>
  <si>
    <t>533400210000000001075</t>
  </si>
  <si>
    <t>省预算内前期工作经费</t>
  </si>
  <si>
    <t>533400251100004533532</t>
  </si>
  <si>
    <t>学前教育发展专项资金</t>
  </si>
  <si>
    <t>533400241100003245412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</si>
  <si>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</si>
  <si>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</si>
  <si>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</si>
  <si>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</si>
  <si>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</si>
  <si>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</si>
  <si>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</si>
  <si>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</si>
  <si>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</si>
  <si>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</si>
  <si>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</si>
  <si>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</si>
  <si>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有效缓解城区适龄幼儿入园矛盾，从源头保障幼儿园安全有质量运转和科学发展，以保障我园能够科学可持续发展。
通过落实临时聘用人员每月基本工资、五险一金等相关福利待遇，进一步提升队伍整体建设水平，推进教育水平向精细化方向迈进，实现工作目标。
按月按时发放临聘人员工资。</t>
  </si>
  <si>
    <t>产出指标</t>
  </si>
  <si>
    <t>数量指标</t>
  </si>
  <si>
    <t>临聘人员人数</t>
  </si>
  <si>
    <t>=</t>
  </si>
  <si>
    <t>19</t>
  </si>
  <si>
    <t>人(人次、家)</t>
  </si>
  <si>
    <t>定量指标</t>
  </si>
  <si>
    <t>2025年临聘人员19名</t>
  </si>
  <si>
    <t>质量指标</t>
  </si>
  <si>
    <t>临聘人员工资获补对象准确率</t>
  </si>
  <si>
    <t>100</t>
  </si>
  <si>
    <t>%</t>
  </si>
  <si>
    <t xml:space="preserve">
获补对象准确率=抽检符合标准的补助对象数/抽检实际补助对象数*100%</t>
  </si>
  <si>
    <t>时效指标</t>
  </si>
  <si>
    <t>临聘人员工资发放及时率</t>
  </si>
  <si>
    <t>反映发放单位及时发放补助资金的情况。
发放及时率=在时限内发放资金/应发放资金*100%</t>
  </si>
  <si>
    <t>效益指标</t>
  </si>
  <si>
    <t>社会效益</t>
  </si>
  <si>
    <t>临聘人员生产生活能力提高</t>
  </si>
  <si>
    <t>定性指标</t>
  </si>
  <si>
    <t>反映补助促进受助对象生产生活能力提高的情况。</t>
  </si>
  <si>
    <t>可持续影响</t>
  </si>
  <si>
    <t>临聘人员生活状况改善</t>
  </si>
  <si>
    <t>反映补助促进受助对象生活状况改善的情况。</t>
  </si>
  <si>
    <t>满意度指标</t>
  </si>
  <si>
    <t>服务对象满意度</t>
  </si>
  <si>
    <t>家长学生满意度</t>
  </si>
  <si>
    <t>&gt;=</t>
  </si>
  <si>
    <t>95</t>
  </si>
  <si>
    <t>反映获补助受益对象的满意程度。</t>
  </si>
  <si>
    <t>为确保幼儿园保教工作顺利开展，促进学前教育事业健康快速发展，根据迪财发【2021】92号迪庆州公办幼儿园生均公用经费管理办法的通知,公办幼儿园生均公用经费基准定额600元/生/年。
用于维持学校日常运转支出，主要包括：教学业务费、教师培训费、文体活动费、水电费、办公费、邮电费、劳务费、交通差旅费、仪器设备及图书资料购置费、校舍及仪器设备的日常维修维护等。
不得用于教职工人员经费、基本建设、偿还债务等支出。
1、补助学前儿童生均公用经费725人；
2、公办幼儿园生均公用经费基准定额600元/生/年；</t>
  </si>
  <si>
    <t>学前在校学生公用经费下达人数</t>
  </si>
  <si>
    <t>725</t>
  </si>
  <si>
    <t>人</t>
  </si>
  <si>
    <t>反映学前在校人数725人</t>
  </si>
  <si>
    <t>学前在校学生公用经费覆盖率</t>
  </si>
  <si>
    <t>反映学前公用经费覆盖率达到100%</t>
  </si>
  <si>
    <t>公用经费资金补助标准达标率</t>
  </si>
  <si>
    <t>持续保障幼儿园生均公用经费</t>
  </si>
  <si>
    <t>学生及家长满意度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</si>
  <si>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</si>
  <si>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</si>
  <si>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</si>
  <si>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</si>
  <si>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</si>
  <si>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我单位无政府性基金预算支出，故此表为空。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</si>
  <si>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</si>
  <si>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</si>
  <si>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</si>
  <si>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</si>
  <si>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</si>
  <si>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</si>
  <si>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</si>
  <si>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</si>
  <si>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</si>
  <si>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</si>
  <si>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</si>
  <si>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公车加油</t>
  </si>
  <si>
    <t>C23120302 车辆加油、添加燃料服务</t>
  </si>
  <si>
    <t>元</t>
  </si>
  <si>
    <t>C23120301 车辆维修和保养服务</t>
  </si>
  <si>
    <t>公车保险</t>
  </si>
  <si>
    <t>C1804010201 机动车保险服务</t>
  </si>
  <si>
    <t>预算08表</t>
  </si>
  <si>
    <t>2026年部门政府购买服务预算表</t>
  </si>
  <si>
    <t>政府购买服务项目</t>
  </si>
  <si>
    <t>政府购买服务目录</t>
  </si>
  <si>
    <t>我单位无政府购买服务预算，故此表为空。</t>
  </si>
  <si>
    <t>预算09-1表</t>
  </si>
  <si>
    <t>2026年州对下转移支付预算表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</si>
  <si>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</si>
  <si>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</si>
  <si>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</si>
  <si>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</si>
  <si>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</si>
  <si>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</si>
  <si>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</si>
  <si>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州对下转移支付预算，故此表为空。</t>
  </si>
  <si>
    <t>预算09-2表</t>
  </si>
  <si>
    <t>2026年州对下转移支付绩效目标表</t>
  </si>
  <si>
    <t/>
  </si>
  <si>
    <t>我单位无州对下转移支付，故此表无内容。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</si>
  <si>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</si>
  <si>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</si>
  <si>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</si>
  <si>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</si>
  <si>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</si>
  <si>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</si>
  <si>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</si>
  <si>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</si>
  <si>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</si>
  <si>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我单位无新增资产配置，故此表无内容。</t>
  </si>
  <si>
    <t>预算11表</t>
  </si>
  <si>
    <t>2026年上级补助项目支出预算表</t>
  </si>
  <si>
    <t>上级补助</t>
  </si>
  <si>
    <t>我单位无上级补助项目支预算，故此表无内容。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</si>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</sst>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43" fillId="0" borderId="7">
      <alignment horizontal="right" vertical="center"/>
    </xf>
    <xf numFmtId="49" fontId="43" fillId="0" borderId="7">
      <alignment horizontal="left" vertical="center" wrapText="1"/>
    </xf>
    <xf numFmtId="176" fontId="43" fillId="0" borderId="7">
      <alignment horizontal="right" vertical="center"/>
    </xf>
    <xf numFmtId="177" fontId="43" fillId="0" borderId="7">
      <alignment horizontal="right" vertical="center"/>
    </xf>
    <xf numFmtId="178" fontId="43" fillId="0" borderId="7">
      <alignment horizontal="right" vertical="center"/>
    </xf>
    <xf numFmtId="179" fontId="43" fillId="0" borderId="7">
      <alignment horizontal="right" vertical="center"/>
    </xf>
    <xf numFmtId="10" fontId="43" fillId="0" borderId="7">
      <alignment horizontal="right" vertical="center"/>
    </xf>
    <xf numFmtId="180" fontId="43" fillId="0" borderId="7">
      <alignment horizontal="right" vertical="center"/>
    </xf>
  </cellStyleXfs>
  <cellXfs count="250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49" fontId="7" fillId="0" borderId="7" xfId="50" applyFont="1">
      <alignment horizontal="left" vertical="center" wrapText="1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8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6" fillId="0" borderId="0" xfId="0" applyFont="1" applyAlignment="1">
      <alignment horizontal="right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7" fillId="0" borderId="0" xfId="0" applyFont="1" applyAlignment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  <protection locked="0"/>
    </xf>
    <xf numFmtId="0" fontId="5" fillId="0" borderId="0" xfId="0" applyFont="1" applyAlignment="1">
      <protection locked="0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4" fillId="0" borderId="0" xfId="0" applyFont="1" applyAlignment="1" applyProtection="1">
      <alignment horizontal="right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2" xfId="0" applyFont="1" applyBorder="1" applyAlignment="1">
      <alignment horizontal="left" vertical="center" wrapText="1"/>
      <protection locked="0"/>
    </xf>
    <xf numFmtId="4" fontId="4" fillId="0" borderId="12" xfId="0" applyNumberFormat="1" applyFont="1" applyBorder="1" applyAlignment="1">
      <alignment horizontal="right" vertical="center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>
      <alignment horizontal="left" vertical="center"/>
      <protection locked="0"/>
    </xf>
    <xf numFmtId="0" fontId="4" fillId="0" borderId="0" xfId="0" applyFont="1" applyAlignment="1" applyProtection="1">
      <alignment horizontal="right"/>
    </xf>
    <xf numFmtId="0" fontId="9" fillId="0" borderId="10" xfId="0" applyFont="1" applyBorder="1" applyAlignment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/>
      <protection locked="0"/>
    </xf>
    <xf numFmtId="0" fontId="9" fillId="0" borderId="11" xfId="0" applyFont="1" applyBorder="1" applyAlignment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9" xfId="0" applyNumberFormat="1" applyFont="1" applyBorder="1" applyAlignment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2" xfId="0" applyNumberFormat="1" applyFont="1" applyBorder="1" applyAlignment="1">
      <alignment horizontal="center" vertical="center" wrapText="1"/>
      <protection locked="0"/>
    </xf>
    <xf numFmtId="49" fontId="5" fillId="0" borderId="12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2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</xf>
    <xf numFmtId="4" fontId="4" fillId="0" borderId="12" xfId="0" applyNumberFormat="1" applyFont="1" applyBorder="1" applyAlignment="1" applyProtection="1">
      <alignment horizontal="right" vertical="center" wrapText="1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0" fontId="6" fillId="0" borderId="0" xfId="0" applyFont="1" applyProtection="1">
      <alignment vertical="top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3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176" fontId="7" fillId="0" borderId="7" xfId="51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2" fillId="0" borderId="0" xfId="0" applyFont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7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17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0" fontId="4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17" fillId="0" borderId="7" xfId="0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  <protection locked="0"/>
    </xf>
    <xf numFmtId="4" fontId="17" fillId="0" borderId="7" xfId="0" applyNumberFormat="1" applyFont="1" applyBorder="1" applyAlignment="1" applyProtection="1">
      <alignment vertical="center"/>
    </xf>
    <xf numFmtId="0" fontId="18" fillId="0" borderId="0" xfId="0" applyFo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/>
    <xf numFmtId="0" fontId="6" fillId="0" borderId="4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4" fontId="4" fillId="0" borderId="12" xfId="0" applyNumberFormat="1" applyFont="1" applyBorder="1" applyAlignment="1" applyProtection="1">
      <alignment vertical="center"/>
    </xf>
    <xf numFmtId="4" fontId="4" fillId="0" borderId="12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0" fontId="22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3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3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7" fillId="0" borderId="6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right" vertical="center"/>
    </xf>
    <xf numFmtId="4" fontId="17" fillId="0" borderId="13" xfId="0" applyNumberFormat="1" applyFont="1" applyBorder="1" applyAlignment="1" applyProtection="1">
      <alignment horizontal="right" vertical="center"/>
    </xf>
    <xf numFmtId="4" fontId="17" fillId="0" borderId="7" xfId="0" applyNumberFormat="1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17" fillId="0" borderId="6" xfId="0" applyFont="1" applyBorder="1" applyAlignment="1">
      <alignment horizontal="center" vertical="center"/>
      <protection locked="0"/>
    </xf>
    <xf numFmtId="4" fontId="17" fillId="0" borderId="13" xfId="0" applyNumberFormat="1" applyFont="1" applyBorder="1" applyAlignment="1">
      <alignment horizontal="right" vertical="center"/>
      <protection locked="0"/>
    </xf>
    <xf numFmtId="4" fontId="17" fillId="0" borderId="7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8"/>
  <sheetViews>
    <sheetView showZeros="0" topLeftCell="A10" workbookViewId="0">
      <selection activeCell="C3" sqref="C3"/>
    </sheetView>
  </sheetViews>
  <sheetFormatPr defaultColWidth="10.712962962963" defaultRowHeight="12" customHeight="1" outlineLevelCol="3"/>
  <cols>
    <col min="1" max="1" width="37.1388888888889" customWidth="1"/>
    <col min="2" max="2" width="41.5740740740741" customWidth="1"/>
    <col min="3" max="3" width="42.712962962963" customWidth="1"/>
    <col min="4" max="4" width="39.5740740740741" customWidth="1"/>
  </cols>
  <sheetData>
    <row r="1" ht="19.5" customHeight="1" spans="1:4">
      <c r="D1" s="111" t="s">
        <v>0</v>
      </c>
    </row>
    <row r="2" ht="36" customHeight="1" spans="1:4">
      <c r="A2" s="4" t="s">
        <v>1</v>
      </c>
      <c r="B2" s="235"/>
      <c r="C2" s="235"/>
      <c r="D2" s="235"/>
    </row>
    <row r="3" ht="24" customHeight="1" spans="1:4">
      <c r="A3" s="39" t="str">
        <f>"单位名称："&amp;"迪庆藏族自治州幼儿园"</f>
        <v>单位名称：迪庆藏族自治州幼儿园</v>
      </c>
      <c r="B3" s="236"/>
      <c r="C3" s="236"/>
      <c r="D3" s="3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ht="19.5" customHeight="1" spans="1:4">
      <c r="A6" s="30"/>
      <c r="B6" s="30"/>
      <c r="C6" s="30"/>
      <c r="D6" s="30"/>
    </row>
    <row r="7" ht="22.5" customHeight="1" spans="1:4">
      <c r="A7" s="202" t="s">
        <v>8</v>
      </c>
      <c r="B7" s="153">
        <v>23747601.09</v>
      </c>
      <c r="C7" s="202" t="s">
        <v>9</v>
      </c>
      <c r="D7" s="153"/>
    </row>
    <row r="8" ht="22.5" customHeight="1" spans="1:4">
      <c r="A8" s="202" t="s">
        <v>10</v>
      </c>
      <c r="B8" s="153"/>
      <c r="C8" s="202" t="s">
        <v>11</v>
      </c>
      <c r="D8" s="153"/>
    </row>
    <row r="9" ht="22.5" customHeight="1" spans="1:4">
      <c r="A9" s="202" t="s">
        <v>12</v>
      </c>
      <c r="B9" s="153"/>
      <c r="C9" s="202" t="s">
        <v>13</v>
      </c>
      <c r="D9" s="153"/>
    </row>
    <row r="10" ht="22.5" customHeight="1" spans="1:4">
      <c r="A10" s="202" t="s">
        <v>14</v>
      </c>
      <c r="B10" s="107"/>
      <c r="C10" s="202" t="s">
        <v>15</v>
      </c>
      <c r="D10" s="153"/>
    </row>
    <row r="11" ht="22.5" customHeight="1" spans="1:4">
      <c r="A11" s="202" t="s">
        <v>16</v>
      </c>
      <c r="B11" s="153"/>
      <c r="C11" s="198" t="s">
        <v>17</v>
      </c>
      <c r="D11" s="107">
        <v>21006628.93</v>
      </c>
    </row>
    <row r="12" ht="22.5" customHeight="1" spans="1:4">
      <c r="A12" s="202" t="s">
        <v>18</v>
      </c>
      <c r="B12" s="107"/>
      <c r="C12" s="198" t="s">
        <v>19</v>
      </c>
      <c r="D12" s="107">
        <v>50000</v>
      </c>
    </row>
    <row r="13" ht="22.5" customHeight="1" spans="1:4">
      <c r="A13" s="202" t="s">
        <v>20</v>
      </c>
      <c r="B13" s="107"/>
      <c r="C13" s="198" t="s">
        <v>21</v>
      </c>
      <c r="D13" s="107"/>
    </row>
    <row r="14" ht="22.5" customHeight="1" spans="1:4">
      <c r="A14" s="202" t="s">
        <v>22</v>
      </c>
      <c r="B14" s="107"/>
      <c r="C14" s="198" t="s">
        <v>23</v>
      </c>
      <c r="D14" s="107">
        <v>2355533.89</v>
      </c>
    </row>
    <row r="15" ht="22.5" customHeight="1" spans="1:4">
      <c r="A15" s="237" t="s">
        <v>24</v>
      </c>
      <c r="B15" s="107"/>
      <c r="C15" s="198" t="s">
        <v>25</v>
      </c>
      <c r="D15" s="107">
        <v>1890457.27</v>
      </c>
    </row>
    <row r="16" ht="22.5" customHeight="1" spans="1:4">
      <c r="A16" s="237" t="s">
        <v>26</v>
      </c>
      <c r="B16" s="238"/>
      <c r="C16" s="198" t="s">
        <v>27</v>
      </c>
      <c r="D16" s="107"/>
    </row>
    <row r="17" ht="22.5" customHeight="1" spans="1:4">
      <c r="A17" s="239"/>
      <c r="B17" s="240"/>
      <c r="C17" s="198" t="s">
        <v>28</v>
      </c>
      <c r="D17" s="107"/>
    </row>
    <row r="18" ht="22.5" customHeight="1" spans="1:4">
      <c r="A18" s="241"/>
      <c r="B18" s="241"/>
      <c r="C18" s="198" t="s">
        <v>29</v>
      </c>
      <c r="D18" s="107"/>
    </row>
    <row r="19" ht="22.5" customHeight="1" spans="1:4">
      <c r="A19" s="241"/>
      <c r="B19" s="241"/>
      <c r="C19" s="198" t="s">
        <v>30</v>
      </c>
      <c r="D19" s="107"/>
    </row>
    <row r="20" ht="22.5" customHeight="1" spans="1:4">
      <c r="A20" s="241"/>
      <c r="B20" s="241"/>
      <c r="C20" s="198" t="s">
        <v>31</v>
      </c>
      <c r="D20" s="107"/>
    </row>
    <row r="21" ht="22.5" customHeight="1" spans="1:4">
      <c r="A21" s="241"/>
      <c r="B21" s="241"/>
      <c r="C21" s="198" t="s">
        <v>32</v>
      </c>
      <c r="D21" s="107"/>
    </row>
    <row r="22" ht="22.5" customHeight="1" spans="1:4">
      <c r="A22" s="241"/>
      <c r="B22" s="241"/>
      <c r="C22" s="198" t="s">
        <v>33</v>
      </c>
      <c r="D22" s="107"/>
    </row>
    <row r="23" ht="22.5" customHeight="1" spans="1:4">
      <c r="A23" s="241"/>
      <c r="B23" s="241"/>
      <c r="C23" s="198" t="s">
        <v>34</v>
      </c>
      <c r="D23" s="107"/>
    </row>
    <row r="24" ht="22.5" customHeight="1" spans="1:4">
      <c r="A24" s="241"/>
      <c r="B24" s="241"/>
      <c r="C24" s="198" t="s">
        <v>35</v>
      </c>
      <c r="D24" s="107"/>
    </row>
    <row r="25" ht="22.5" customHeight="1" spans="1:4">
      <c r="A25" s="241"/>
      <c r="B25" s="241"/>
      <c r="C25" s="198" t="s">
        <v>36</v>
      </c>
      <c r="D25" s="107">
        <v>1831627.42</v>
      </c>
    </row>
    <row r="26" ht="22.5" customHeight="1" spans="1:4">
      <c r="A26" s="241"/>
      <c r="B26" s="241"/>
      <c r="C26" s="198" t="s">
        <v>37</v>
      </c>
      <c r="D26" s="107"/>
    </row>
    <row r="27" ht="22.5" customHeight="1" spans="1:4">
      <c r="A27" s="241"/>
      <c r="B27" s="241"/>
      <c r="C27" s="198" t="s">
        <v>38</v>
      </c>
      <c r="D27" s="107"/>
    </row>
    <row r="28" ht="22.5" customHeight="1" spans="1:4">
      <c r="A28" s="241"/>
      <c r="B28" s="241"/>
      <c r="C28" s="198" t="s">
        <v>39</v>
      </c>
      <c r="D28" s="107"/>
    </row>
    <row r="29" ht="22.5" customHeight="1" spans="1:4">
      <c r="A29" s="241"/>
      <c r="B29" s="241"/>
      <c r="C29" s="198" t="s">
        <v>40</v>
      </c>
      <c r="D29" s="107"/>
    </row>
    <row r="30" ht="22.5" customHeight="1" spans="1:4">
      <c r="A30" s="242"/>
      <c r="B30" s="243"/>
      <c r="C30" s="198" t="s">
        <v>41</v>
      </c>
      <c r="D30" s="107">
        <v>2525312</v>
      </c>
    </row>
    <row r="31" ht="22.5" customHeight="1" spans="1:4">
      <c r="A31" s="242"/>
      <c r="B31" s="243"/>
      <c r="C31" s="198" t="s">
        <v>42</v>
      </c>
      <c r="D31" s="107"/>
    </row>
    <row r="32" ht="22.5" customHeight="1" spans="1:4">
      <c r="A32" s="242"/>
      <c r="B32" s="243"/>
      <c r="C32" s="198" t="s">
        <v>43</v>
      </c>
      <c r="D32" s="107"/>
    </row>
    <row r="33" ht="22.5" customHeight="1" spans="1:4">
      <c r="A33" s="242"/>
      <c r="B33" s="243"/>
      <c r="C33" s="198" t="s">
        <v>44</v>
      </c>
      <c r="D33" s="107"/>
    </row>
    <row r="34" ht="22.5" customHeight="1" spans="1:4">
      <c r="A34" s="242" t="s">
        <v>45</v>
      </c>
      <c r="B34" s="244">
        <v>23747601.09</v>
      </c>
      <c r="C34" s="203" t="s">
        <v>46</v>
      </c>
      <c r="D34" s="245">
        <v>29659559.51</v>
      </c>
    </row>
    <row r="35" ht="22.5" customHeight="1" spans="1:4">
      <c r="A35" s="237" t="s">
        <v>47</v>
      </c>
      <c r="B35" s="151">
        <v>5911958.42</v>
      </c>
      <c r="C35" s="202" t="s">
        <v>48</v>
      </c>
      <c r="D35" s="49"/>
    </row>
    <row r="36" ht="22.5" customHeight="1" spans="1:4">
      <c r="A36" s="237" t="s">
        <v>49</v>
      </c>
      <c r="B36" s="151">
        <v>5911958.42</v>
      </c>
      <c r="C36" s="202" t="s">
        <v>49</v>
      </c>
      <c r="D36" s="48"/>
    </row>
    <row r="37" ht="22.5" customHeight="1" spans="1:4">
      <c r="A37" s="237" t="s">
        <v>50</v>
      </c>
      <c r="B37" s="246"/>
      <c r="C37" s="202" t="s">
        <v>51</v>
      </c>
      <c r="D37" s="49"/>
    </row>
    <row r="38" ht="22.5" customHeight="1" spans="1:4">
      <c r="A38" s="247" t="s">
        <v>52</v>
      </c>
      <c r="B38" s="248">
        <v>29659559.51</v>
      </c>
      <c r="C38" s="203" t="s">
        <v>53</v>
      </c>
      <c r="D38" s="249">
        <v>29659559.51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1" sqref="A11"/>
    </sheetView>
  </sheetViews>
  <sheetFormatPr defaultColWidth="10.712962962963" defaultRowHeight="14.25" customHeight="1" outlineLevelCol="5"/>
  <cols>
    <col min="1" max="1" width="37.5740740740741" customWidth="1"/>
    <col min="2" max="2" width="19.712962962963" customWidth="1"/>
    <col min="3" max="3" width="37.5740740740741" customWidth="1"/>
    <col min="4" max="6" width="33.2777777777778" customWidth="1"/>
  </cols>
  <sheetData>
    <row r="1" ht="15.75" customHeight="1" spans="1:6">
      <c r="A1" s="118">
        <v>1</v>
      </c>
      <c r="B1" s="119">
        <v>0</v>
      </c>
      <c r="C1" s="118">
        <v>1</v>
      </c>
      <c r="D1" s="120"/>
      <c r="E1" s="120"/>
      <c r="F1" s="111" t="s">
        <v>359</v>
      </c>
    </row>
    <row r="2" ht="36.75" customHeight="1" spans="1:6">
      <c r="A2" s="121" t="s">
        <v>360</v>
      </c>
      <c r="B2" s="122" t="s">
        <v>361</v>
      </c>
      <c r="C2" s="123"/>
      <c r="D2" s="124"/>
      <c r="E2" s="124"/>
      <c r="F2" s="124"/>
    </row>
    <row r="3" ht="13.5" customHeight="1" spans="1:6">
      <c r="A3" s="6" t="str">
        <f>"单位名称："&amp;"迪庆藏族自治州幼儿园"</f>
        <v>单位名称：迪庆藏族自治州幼儿园</v>
      </c>
      <c r="B3" s="6" t="s">
        <v>362</v>
      </c>
      <c r="C3" s="118"/>
      <c r="D3" s="120"/>
      <c r="E3" s="120"/>
      <c r="F3" s="111" t="s">
        <v>2</v>
      </c>
    </row>
    <row r="4" ht="19.5" customHeight="1" spans="1:6">
      <c r="A4" s="125" t="s">
        <v>193</v>
      </c>
      <c r="B4" s="126" t="s">
        <v>76</v>
      </c>
      <c r="C4" s="127" t="s">
        <v>77</v>
      </c>
      <c r="D4" s="13" t="s">
        <v>363</v>
      </c>
      <c r="E4" s="13"/>
      <c r="F4" s="14"/>
    </row>
    <row r="5" ht="18.75" customHeight="1" spans="1:6">
      <c r="A5" s="128"/>
      <c r="B5" s="129"/>
      <c r="C5" s="116"/>
      <c r="D5" s="115" t="s">
        <v>58</v>
      </c>
      <c r="E5" s="115" t="s">
        <v>78</v>
      </c>
      <c r="F5" s="115" t="s">
        <v>79</v>
      </c>
    </row>
    <row r="6" ht="18.75" customHeight="1" spans="1:6">
      <c r="A6" s="128">
        <v>1</v>
      </c>
      <c r="B6" s="130" t="s">
        <v>162</v>
      </c>
      <c r="C6" s="116">
        <v>3</v>
      </c>
      <c r="D6" s="115">
        <v>4</v>
      </c>
      <c r="E6" s="115">
        <v>5</v>
      </c>
      <c r="F6" s="115">
        <v>6</v>
      </c>
    </row>
    <row r="7" ht="22.5" customHeight="1" spans="1:6">
      <c r="A7" s="131"/>
      <c r="B7" s="105"/>
      <c r="C7" s="105"/>
      <c r="D7" s="106"/>
      <c r="E7" s="132"/>
      <c r="F7" s="132"/>
    </row>
    <row r="8" ht="22.5" customHeight="1" spans="1:6">
      <c r="A8" s="131"/>
      <c r="B8" s="105"/>
      <c r="C8" s="105"/>
      <c r="D8" s="106"/>
      <c r="E8" s="132"/>
      <c r="F8" s="132"/>
    </row>
    <row r="9" ht="22.5" customHeight="1" spans="1:6">
      <c r="A9" s="133" t="s">
        <v>117</v>
      </c>
      <c r="B9" s="134" t="s">
        <v>117</v>
      </c>
      <c r="C9" s="135" t="s">
        <v>117</v>
      </c>
      <c r="D9" s="136"/>
      <c r="E9" s="137"/>
      <c r="F9" s="137"/>
    </row>
    <row r="11" customHeight="1" spans="1:6">
      <c r="A11" t="s">
        <v>364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3" sqref="A3:F3"/>
    </sheetView>
  </sheetViews>
  <sheetFormatPr defaultColWidth="10.712962962963" defaultRowHeight="14.25" customHeight="1"/>
  <cols>
    <col min="1" max="1" width="45.712962962963" customWidth="1"/>
    <col min="2" max="2" width="25.2777777777778" customWidth="1"/>
    <col min="3" max="3" width="41.1388888888889" customWidth="1"/>
    <col min="4" max="4" width="9" customWidth="1"/>
    <col min="5" max="5" width="12" customWidth="1"/>
    <col min="6" max="17" width="19.2777777777778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53"/>
      <c r="P1" s="53"/>
      <c r="Q1" s="37" t="s">
        <v>365</v>
      </c>
    </row>
    <row r="2" ht="35.25" customHeight="1" spans="1:17">
      <c r="A2" s="38" t="s">
        <v>366</v>
      </c>
      <c r="B2" s="5"/>
      <c r="C2" s="5"/>
      <c r="D2" s="5"/>
      <c r="E2" s="5"/>
      <c r="F2" s="5"/>
      <c r="G2" s="5"/>
      <c r="H2" s="5"/>
      <c r="I2" s="5"/>
      <c r="J2" s="5"/>
      <c r="K2" s="64"/>
      <c r="L2" s="5"/>
      <c r="M2" s="5"/>
      <c r="N2" s="5"/>
      <c r="O2" s="64"/>
      <c r="P2" s="64"/>
      <c r="Q2" s="5"/>
    </row>
    <row r="3" ht="18.75" customHeight="1" spans="1:17">
      <c r="A3" s="39" t="str">
        <f>"单位名称："&amp;"迪庆藏族自治州幼儿园"</f>
        <v>单位名称：迪庆藏族自治州幼儿园</v>
      </c>
      <c r="B3" s="8"/>
      <c r="C3" s="8"/>
      <c r="D3" s="8"/>
      <c r="E3" s="8"/>
      <c r="F3" s="8"/>
      <c r="G3" s="8"/>
      <c r="H3" s="8"/>
      <c r="I3" s="8"/>
      <c r="J3" s="8"/>
      <c r="O3" s="88"/>
      <c r="P3" s="88"/>
      <c r="Q3" s="111" t="s">
        <v>184</v>
      </c>
    </row>
    <row r="4" ht="15.75" customHeight="1" spans="1:17">
      <c r="A4" s="11" t="s">
        <v>367</v>
      </c>
      <c r="B4" s="91" t="s">
        <v>368</v>
      </c>
      <c r="C4" s="91" t="s">
        <v>369</v>
      </c>
      <c r="D4" s="91" t="s">
        <v>370</v>
      </c>
      <c r="E4" s="91" t="s">
        <v>371</v>
      </c>
      <c r="F4" s="91" t="s">
        <v>372</v>
      </c>
      <c r="G4" s="43" t="s">
        <v>200</v>
      </c>
      <c r="H4" s="43"/>
      <c r="I4" s="43"/>
      <c r="J4" s="43"/>
      <c r="K4" s="69"/>
      <c r="L4" s="43"/>
      <c r="M4" s="43"/>
      <c r="N4" s="43"/>
      <c r="O4" s="93"/>
      <c r="P4" s="69"/>
      <c r="Q4" s="44"/>
    </row>
    <row r="5" ht="17.25" customHeight="1" spans="1:17">
      <c r="A5" s="16"/>
      <c r="B5" s="94"/>
      <c r="C5" s="94"/>
      <c r="D5" s="94"/>
      <c r="E5" s="94"/>
      <c r="F5" s="94"/>
      <c r="G5" s="94" t="s">
        <v>58</v>
      </c>
      <c r="H5" s="94" t="s">
        <v>61</v>
      </c>
      <c r="I5" s="94" t="s">
        <v>373</v>
      </c>
      <c r="J5" s="94" t="s">
        <v>374</v>
      </c>
      <c r="K5" s="112" t="s">
        <v>375</v>
      </c>
      <c r="L5" s="96" t="s">
        <v>81</v>
      </c>
      <c r="M5" s="96"/>
      <c r="N5" s="96"/>
      <c r="O5" s="113"/>
      <c r="P5" s="114"/>
      <c r="Q5" s="99"/>
    </row>
    <row r="6" ht="54" customHeight="1" spans="1:17">
      <c r="A6" s="18"/>
      <c r="B6" s="99"/>
      <c r="C6" s="99"/>
      <c r="D6" s="99"/>
      <c r="E6" s="99"/>
      <c r="F6" s="99"/>
      <c r="G6" s="99"/>
      <c r="H6" s="99" t="s">
        <v>60</v>
      </c>
      <c r="I6" s="99"/>
      <c r="J6" s="99"/>
      <c r="K6" s="100"/>
      <c r="L6" s="99" t="s">
        <v>60</v>
      </c>
      <c r="M6" s="99" t="s">
        <v>67</v>
      </c>
      <c r="N6" s="99" t="s">
        <v>207</v>
      </c>
      <c r="O6" s="101" t="s">
        <v>69</v>
      </c>
      <c r="P6" s="100" t="s">
        <v>70</v>
      </c>
      <c r="Q6" s="99" t="s">
        <v>71</v>
      </c>
    </row>
    <row r="7" ht="19.5" customHeight="1" spans="1:17">
      <c r="A7" s="30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2.5" customHeight="1" spans="1:17">
      <c r="A8" s="103" t="s">
        <v>73</v>
      </c>
      <c r="B8" s="104"/>
      <c r="C8" s="104"/>
      <c r="D8" s="104"/>
      <c r="E8" s="117"/>
      <c r="F8" s="106"/>
      <c r="G8" s="106"/>
      <c r="H8" s="106"/>
      <c r="I8" s="106"/>
      <c r="J8" s="106"/>
      <c r="K8" s="106"/>
      <c r="L8" s="106"/>
      <c r="M8" s="106"/>
      <c r="N8" s="106"/>
      <c r="O8" s="107"/>
      <c r="P8" s="106"/>
      <c r="Q8" s="106"/>
    </row>
    <row r="9" ht="22.5" customHeight="1" spans="1:17">
      <c r="A9" s="103" t="str">
        <f t="shared" ref="A9:A11" si="0">"    "&amp;"公务用车运行维护费"</f>
        <v>    公务用车运行维护费</v>
      </c>
      <c r="B9" s="104" t="s">
        <v>376</v>
      </c>
      <c r="C9" s="104" t="s">
        <v>377</v>
      </c>
      <c r="D9" s="104" t="s">
        <v>378</v>
      </c>
      <c r="E9" s="117">
        <v>1</v>
      </c>
      <c r="F9" s="106"/>
      <c r="G9" s="106">
        <v>5000</v>
      </c>
      <c r="H9" s="106">
        <v>5000</v>
      </c>
      <c r="I9" s="106"/>
      <c r="J9" s="106"/>
      <c r="K9" s="106"/>
      <c r="L9" s="106"/>
      <c r="M9" s="106"/>
      <c r="N9" s="106"/>
      <c r="O9" s="107"/>
      <c r="P9" s="106"/>
      <c r="Q9" s="106"/>
    </row>
    <row r="10" ht="22.5" customHeight="1" spans="1:17">
      <c r="A10" s="103" t="str">
        <f t="shared" si="0"/>
        <v>    公务用车运行维护费</v>
      </c>
      <c r="B10" s="104" t="s">
        <v>243</v>
      </c>
      <c r="C10" s="104" t="s">
        <v>379</v>
      </c>
      <c r="D10" s="104" t="s">
        <v>378</v>
      </c>
      <c r="E10" s="117">
        <v>1</v>
      </c>
      <c r="F10" s="106"/>
      <c r="G10" s="106">
        <v>9000</v>
      </c>
      <c r="H10" s="106">
        <v>9000</v>
      </c>
      <c r="I10" s="106"/>
      <c r="J10" s="106"/>
      <c r="K10" s="106"/>
      <c r="L10" s="106"/>
      <c r="M10" s="106"/>
      <c r="N10" s="106"/>
      <c r="O10" s="107"/>
      <c r="P10" s="106"/>
      <c r="Q10" s="106"/>
    </row>
    <row r="11" ht="22.5" customHeight="1" spans="1:17">
      <c r="A11" s="103" t="str">
        <f t="shared" si="0"/>
        <v>    公务用车运行维护费</v>
      </c>
      <c r="B11" s="104" t="s">
        <v>380</v>
      </c>
      <c r="C11" s="104" t="s">
        <v>381</v>
      </c>
      <c r="D11" s="104" t="s">
        <v>378</v>
      </c>
      <c r="E11" s="117">
        <v>1</v>
      </c>
      <c r="F11" s="106"/>
      <c r="G11" s="106">
        <v>5000</v>
      </c>
      <c r="H11" s="106">
        <v>5000</v>
      </c>
      <c r="I11" s="106"/>
      <c r="J11" s="106"/>
      <c r="K11" s="106"/>
      <c r="L11" s="106"/>
      <c r="M11" s="106"/>
      <c r="N11" s="106"/>
      <c r="O11" s="107"/>
      <c r="P11" s="106"/>
      <c r="Q11" s="106"/>
    </row>
    <row r="12" ht="22.5" customHeight="1" spans="1:17">
      <c r="A12" s="108" t="s">
        <v>117</v>
      </c>
      <c r="B12" s="109"/>
      <c r="C12" s="109"/>
      <c r="D12" s="109"/>
      <c r="E12" s="117"/>
      <c r="F12" s="106"/>
      <c r="G12" s="106">
        <v>19000</v>
      </c>
      <c r="H12" s="106">
        <v>19000</v>
      </c>
      <c r="I12" s="106"/>
      <c r="J12" s="106"/>
      <c r="K12" s="106"/>
      <c r="L12" s="106"/>
      <c r="M12" s="106"/>
      <c r="N12" s="106"/>
      <c r="O12" s="107"/>
      <c r="P12" s="106"/>
      <c r="Q12" s="106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A12" sqref="A12"/>
    </sheetView>
  </sheetViews>
  <sheetFormatPr defaultColWidth="10.712962962963" defaultRowHeight="14.25" customHeight="1"/>
  <cols>
    <col min="1" max="1" width="36.712962962963" customWidth="1"/>
    <col min="2" max="3" width="25.5740740740741" customWidth="1"/>
    <col min="4" max="14" width="22.1388888888889" customWidth="1"/>
  </cols>
  <sheetData>
    <row r="1" ht="13.5" customHeight="1" spans="1:14">
      <c r="A1" s="79"/>
      <c r="B1" s="79"/>
      <c r="C1" s="80"/>
      <c r="D1" s="79"/>
      <c r="E1" s="79"/>
      <c r="F1" s="79"/>
      <c r="G1" s="79"/>
      <c r="H1" s="81"/>
      <c r="I1" s="82"/>
      <c r="J1" s="82"/>
      <c r="K1" s="82"/>
      <c r="L1" s="53"/>
      <c r="M1" s="83"/>
      <c r="N1" s="84" t="s">
        <v>382</v>
      </c>
    </row>
    <row r="2" ht="34.5" customHeight="1" spans="1:14">
      <c r="A2" s="38" t="s">
        <v>383</v>
      </c>
      <c r="B2" s="85"/>
      <c r="C2" s="64"/>
      <c r="D2" s="85"/>
      <c r="E2" s="85"/>
      <c r="F2" s="85"/>
      <c r="G2" s="85"/>
      <c r="H2" s="86"/>
      <c r="I2" s="85"/>
      <c r="J2" s="85"/>
      <c r="K2" s="85"/>
      <c r="L2" s="64"/>
      <c r="M2" s="86"/>
      <c r="N2" s="85"/>
    </row>
    <row r="3" ht="18.75" customHeight="1" spans="1:14">
      <c r="A3" s="65" t="str">
        <f>"单位名称："&amp;"迪庆藏族自治州幼儿园"</f>
        <v>单位名称：迪庆藏族自治州幼儿园</v>
      </c>
      <c r="B3" s="66"/>
      <c r="C3" s="87"/>
      <c r="D3" s="66"/>
      <c r="E3" s="66"/>
      <c r="F3" s="66"/>
      <c r="G3" s="66"/>
      <c r="H3" s="81"/>
      <c r="I3" s="82"/>
      <c r="J3" s="82"/>
      <c r="K3" s="82"/>
      <c r="L3" s="88"/>
      <c r="M3" s="89"/>
      <c r="N3" s="90" t="s">
        <v>184</v>
      </c>
    </row>
    <row r="4" ht="18.75" customHeight="1" spans="1:14">
      <c r="A4" s="11" t="s">
        <v>367</v>
      </c>
      <c r="B4" s="91" t="s">
        <v>384</v>
      </c>
      <c r="C4" s="92" t="s">
        <v>385</v>
      </c>
      <c r="D4" s="43" t="s">
        <v>200</v>
      </c>
      <c r="E4" s="43"/>
      <c r="F4" s="43"/>
      <c r="G4" s="43"/>
      <c r="H4" s="69"/>
      <c r="I4" s="43"/>
      <c r="J4" s="43"/>
      <c r="K4" s="43"/>
      <c r="L4" s="93"/>
      <c r="M4" s="69"/>
      <c r="N4" s="44"/>
    </row>
    <row r="5" ht="17.25" customHeight="1" spans="1:14">
      <c r="A5" s="16"/>
      <c r="B5" s="94"/>
      <c r="C5" s="95"/>
      <c r="D5" s="94" t="s">
        <v>58</v>
      </c>
      <c r="E5" s="94" t="s">
        <v>61</v>
      </c>
      <c r="F5" s="94" t="s">
        <v>373</v>
      </c>
      <c r="G5" s="94" t="s">
        <v>374</v>
      </c>
      <c r="H5" s="95" t="s">
        <v>375</v>
      </c>
      <c r="I5" s="96" t="s">
        <v>81</v>
      </c>
      <c r="J5" s="96"/>
      <c r="K5" s="96"/>
      <c r="L5" s="97"/>
      <c r="M5" s="98"/>
      <c r="N5" s="99"/>
    </row>
    <row r="6" ht="54" customHeight="1" spans="1:14">
      <c r="A6" s="18"/>
      <c r="B6" s="99"/>
      <c r="C6" s="100"/>
      <c r="D6" s="99"/>
      <c r="E6" s="99"/>
      <c r="F6" s="99"/>
      <c r="G6" s="99"/>
      <c r="H6" s="100"/>
      <c r="I6" s="99" t="s">
        <v>60</v>
      </c>
      <c r="J6" s="99" t="s">
        <v>67</v>
      </c>
      <c r="K6" s="99" t="s">
        <v>207</v>
      </c>
      <c r="L6" s="101" t="s">
        <v>69</v>
      </c>
      <c r="M6" s="100" t="s">
        <v>70</v>
      </c>
      <c r="N6" s="99" t="s">
        <v>71</v>
      </c>
    </row>
    <row r="7" ht="19.5" customHeight="1" spans="1:14">
      <c r="A7" s="10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2.5" customHeight="1" spans="1:14">
      <c r="A8" s="103"/>
      <c r="B8" s="104"/>
      <c r="C8" s="105"/>
      <c r="D8" s="106"/>
      <c r="E8" s="106"/>
      <c r="F8" s="106"/>
      <c r="G8" s="106"/>
      <c r="H8" s="106"/>
      <c r="I8" s="106"/>
      <c r="J8" s="106"/>
      <c r="K8" s="106"/>
      <c r="L8" s="107"/>
      <c r="M8" s="106"/>
      <c r="N8" s="106"/>
    </row>
    <row r="9" ht="22.5" customHeight="1" spans="1:14">
      <c r="A9" s="103"/>
      <c r="B9" s="104"/>
      <c r="C9" s="105"/>
      <c r="D9" s="106"/>
      <c r="E9" s="106"/>
      <c r="F9" s="106"/>
      <c r="G9" s="106"/>
      <c r="H9" s="106"/>
      <c r="I9" s="106"/>
      <c r="J9" s="106"/>
      <c r="K9" s="106"/>
      <c r="L9" s="107"/>
      <c r="M9" s="106"/>
      <c r="N9" s="106"/>
    </row>
    <row r="10" ht="22.5" customHeight="1" spans="1:14">
      <c r="A10" s="108" t="s">
        <v>117</v>
      </c>
      <c r="B10" s="109"/>
      <c r="C10" s="110"/>
      <c r="D10" s="106"/>
      <c r="E10" s="106"/>
      <c r="F10" s="106"/>
      <c r="G10" s="106"/>
      <c r="H10" s="106"/>
      <c r="I10" s="106"/>
      <c r="J10" s="106"/>
      <c r="K10" s="106"/>
      <c r="L10" s="107"/>
      <c r="M10" s="106"/>
      <c r="N10" s="106"/>
    </row>
    <row r="12" customHeight="1" spans="1:14">
      <c r="A12" t="s">
        <v>386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showZeros="0" workbookViewId="0">
      <selection activeCell="A14" sqref="A14"/>
    </sheetView>
  </sheetViews>
  <sheetFormatPr defaultColWidth="10.712962962963" defaultRowHeight="14.25" customHeight="1" outlineLevelCol="7"/>
  <cols>
    <col min="1" max="1" width="44" customWidth="1"/>
    <col min="2" max="4" width="20.5740740740741" customWidth="1"/>
    <col min="5" max="8" width="21.1388888888889" customWidth="1"/>
  </cols>
  <sheetData>
    <row r="1" ht="19.5" customHeight="1" spans="1:8">
      <c r="A1" s="2"/>
      <c r="B1" s="2"/>
      <c r="C1" s="2"/>
      <c r="D1" s="62"/>
      <c r="H1" s="63" t="s">
        <v>387</v>
      </c>
    </row>
    <row r="2" ht="48" customHeight="1" spans="1:8">
      <c r="A2" s="38" t="s">
        <v>388</v>
      </c>
      <c r="B2" s="5"/>
      <c r="C2" s="5"/>
      <c r="D2" s="5"/>
      <c r="E2" s="64"/>
      <c r="F2" s="64"/>
      <c r="G2" s="64"/>
      <c r="H2" s="64"/>
    </row>
    <row r="3" ht="18" customHeight="1" spans="1:8">
      <c r="A3" s="65" t="str">
        <f>"单位名称："&amp;"迪庆藏族自治州幼儿园"</f>
        <v>单位名称：迪庆藏族自治州幼儿园</v>
      </c>
      <c r="B3" s="66"/>
      <c r="C3" s="66"/>
      <c r="D3" s="67"/>
      <c r="H3" s="68" t="s">
        <v>184</v>
      </c>
    </row>
    <row r="4" ht="19.5" customHeight="1" spans="1:8">
      <c r="A4" s="28" t="s">
        <v>389</v>
      </c>
      <c r="B4" s="12" t="s">
        <v>200</v>
      </c>
      <c r="C4" s="13"/>
      <c r="D4" s="14"/>
      <c r="E4" s="69" t="s">
        <v>390</v>
      </c>
      <c r="F4" s="69"/>
      <c r="G4" s="69"/>
      <c r="H4" s="70"/>
    </row>
    <row r="5" ht="40.5" customHeight="1" spans="1:8">
      <c r="A5" s="30"/>
      <c r="B5" s="29" t="s">
        <v>58</v>
      </c>
      <c r="C5" s="11" t="s">
        <v>61</v>
      </c>
      <c r="D5" s="71" t="s">
        <v>391</v>
      </c>
      <c r="E5" s="72" t="s">
        <v>392</v>
      </c>
      <c r="F5" s="72" t="s">
        <v>393</v>
      </c>
      <c r="G5" s="72" t="s">
        <v>394</v>
      </c>
      <c r="H5" s="72" t="s">
        <v>395</v>
      </c>
    </row>
    <row r="6" ht="19.5" customHeight="1" spans="1:8">
      <c r="A6" s="73">
        <v>1</v>
      </c>
      <c r="B6" s="73">
        <v>2</v>
      </c>
      <c r="C6" s="73">
        <v>3</v>
      </c>
      <c r="D6" s="74">
        <v>4</v>
      </c>
      <c r="E6" s="74">
        <v>5</v>
      </c>
      <c r="F6" s="74">
        <v>6</v>
      </c>
      <c r="G6" s="74">
        <v>7</v>
      </c>
      <c r="H6" s="73">
        <v>8</v>
      </c>
    </row>
    <row r="7" ht="22.5" customHeight="1" spans="1:8">
      <c r="A7" s="75"/>
      <c r="B7" s="76"/>
      <c r="C7" s="76"/>
      <c r="D7" s="77"/>
      <c r="E7" s="76"/>
      <c r="F7" s="76"/>
      <c r="G7" s="76"/>
      <c r="H7" s="76"/>
    </row>
    <row r="8" ht="22.5" customHeight="1" spans="1:8">
      <c r="A8" s="75"/>
      <c r="B8" s="76"/>
      <c r="C8" s="76"/>
      <c r="D8" s="77"/>
      <c r="E8" s="76"/>
      <c r="F8" s="76"/>
      <c r="G8" s="76"/>
      <c r="H8" s="76"/>
    </row>
    <row r="9" ht="22.5" customHeight="1" spans="1:8">
      <c r="A9" s="78" t="s">
        <v>58</v>
      </c>
      <c r="B9" s="76"/>
      <c r="C9" s="76"/>
      <c r="D9" s="77"/>
      <c r="E9" s="76"/>
      <c r="F9" s="76"/>
      <c r="G9" s="76"/>
      <c r="H9" s="76"/>
    </row>
    <row r="12" customHeight="1" spans="1:8">
      <c r="A12" t="s">
        <v>396</v>
      </c>
    </row>
  </sheetData>
  <mergeCells count="5">
    <mergeCell ref="A2:H2"/>
    <mergeCell ref="A3:D3"/>
    <mergeCell ref="B4:D4"/>
    <mergeCell ref="E4:H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showZeros="0" workbookViewId="0">
      <selection activeCell="A15" sqref="A15"/>
    </sheetView>
  </sheetViews>
  <sheetFormatPr defaultColWidth="10.712962962963" defaultRowHeight="12" customHeight="1"/>
  <cols>
    <col min="1" max="1" width="40" customWidth="1"/>
    <col min="2" max="2" width="33.8518518518519" customWidth="1"/>
    <col min="3" max="5" width="27.5740740740741" customWidth="1"/>
    <col min="6" max="6" width="13.1388888888889" customWidth="1"/>
    <col min="7" max="7" width="29.2777777777778" customWidth="1"/>
    <col min="8" max="8" width="18.1388888888889" customWidth="1"/>
    <col min="9" max="9" width="15.712962962963" customWidth="1"/>
    <col min="10" max="10" width="22" customWidth="1"/>
  </cols>
  <sheetData>
    <row r="1" ht="19.5" customHeight="1" spans="1:10">
      <c r="J1" s="53" t="s">
        <v>397</v>
      </c>
    </row>
    <row r="2" ht="36" customHeight="1" spans="1:10">
      <c r="A2" s="4" t="s">
        <v>398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0">
      <c r="A3" s="55" t="str">
        <f>"单位名称："&amp;"迪庆藏族自治州幼儿园"</f>
        <v>单位名称：迪庆藏族自治州幼儿园</v>
      </c>
      <c r="B3" s="56"/>
    </row>
    <row r="4" ht="44.25" customHeight="1" spans="1:10">
      <c r="A4" s="45" t="s">
        <v>308</v>
      </c>
      <c r="B4" s="45" t="s">
        <v>309</v>
      </c>
      <c r="C4" s="45" t="s">
        <v>310</v>
      </c>
      <c r="D4" s="45" t="s">
        <v>311</v>
      </c>
      <c r="E4" s="45" t="s">
        <v>312</v>
      </c>
      <c r="F4" s="57" t="s">
        <v>313</v>
      </c>
      <c r="G4" s="45" t="s">
        <v>314</v>
      </c>
      <c r="H4" s="57" t="s">
        <v>315</v>
      </c>
      <c r="I4" s="57" t="s">
        <v>316</v>
      </c>
      <c r="J4" s="45" t="s">
        <v>317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7">
        <v>6</v>
      </c>
      <c r="G5" s="45">
        <v>7</v>
      </c>
      <c r="H5" s="57">
        <v>8</v>
      </c>
      <c r="I5" s="57">
        <v>9</v>
      </c>
      <c r="J5" s="45">
        <v>10</v>
      </c>
    </row>
    <row r="6" ht="22.5" customHeight="1" spans="1:10">
      <c r="A6" s="58"/>
      <c r="B6" s="46"/>
      <c r="C6" s="46"/>
      <c r="D6" s="46"/>
      <c r="E6" s="59"/>
      <c r="F6" s="60"/>
      <c r="G6" s="59"/>
      <c r="H6" s="60"/>
      <c r="I6" s="60"/>
      <c r="J6" s="59"/>
    </row>
    <row r="7" ht="22.5" customHeight="1" spans="1:10">
      <c r="A7" s="58"/>
      <c r="B7" s="58"/>
      <c r="C7" s="58" t="s">
        <v>399</v>
      </c>
      <c r="D7" s="58" t="s">
        <v>399</v>
      </c>
      <c r="E7" s="58" t="s">
        <v>399</v>
      </c>
      <c r="F7" s="61" t="s">
        <v>399</v>
      </c>
      <c r="G7" s="58" t="s">
        <v>399</v>
      </c>
      <c r="H7" s="58" t="s">
        <v>399</v>
      </c>
      <c r="I7" s="58" t="s">
        <v>399</v>
      </c>
      <c r="J7" s="58" t="s">
        <v>399</v>
      </c>
    </row>
    <row r="8" ht="22.5" customHeight="1" spans="1:10">
      <c r="A8" s="58"/>
      <c r="B8" s="58"/>
      <c r="C8" s="58"/>
      <c r="D8" s="58"/>
      <c r="E8" s="58"/>
      <c r="F8" s="61"/>
      <c r="G8" s="58"/>
      <c r="H8" s="58"/>
      <c r="I8" s="58"/>
      <c r="J8" s="58"/>
    </row>
    <row r="11" customHeight="1" spans="1:10">
      <c r="A11" t="s">
        <v>400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showZeros="0" workbookViewId="0">
      <selection activeCell="A11" sqref="A11"/>
    </sheetView>
  </sheetViews>
  <sheetFormatPr defaultColWidth="10.712962962963" defaultRowHeight="12" customHeight="1" outlineLevelCol="7"/>
  <cols>
    <col min="1" max="1" width="33.8518518518519" customWidth="1"/>
    <col min="2" max="2" width="21.8518518518519" customWidth="1"/>
    <col min="3" max="3" width="29" customWidth="1"/>
    <col min="4" max="4" width="27.5740740740741" customWidth="1"/>
    <col min="5" max="5" width="20.8518518518519" customWidth="1"/>
    <col min="6" max="6" width="27.5740740740741" customWidth="1"/>
    <col min="7" max="7" width="29.2777777777778" customWidth="1"/>
    <col min="8" max="8" width="22" customWidth="1"/>
  </cols>
  <sheetData>
    <row r="1" ht="14.25" customHeight="1" spans="1:8">
      <c r="H1" s="37" t="s">
        <v>401</v>
      </c>
    </row>
    <row r="2" ht="34.5" customHeight="1" spans="1:8">
      <c r="A2" s="38" t="s">
        <v>402</v>
      </c>
      <c r="B2" s="5"/>
      <c r="C2" s="5"/>
      <c r="D2" s="5"/>
      <c r="E2" s="5"/>
      <c r="F2" s="5"/>
      <c r="G2" s="5"/>
      <c r="H2" s="5"/>
    </row>
    <row r="3" ht="19.5" customHeight="1" spans="1:8">
      <c r="A3" s="39" t="str">
        <f>"单位名称："&amp;"迪庆藏族自治州幼儿园"</f>
        <v>单位名称：迪庆藏族自治州幼儿园</v>
      </c>
      <c r="B3" s="7"/>
      <c r="C3" s="40"/>
      <c r="H3" s="41" t="s">
        <v>184</v>
      </c>
    </row>
    <row r="4" ht="18" customHeight="1" spans="1:8">
      <c r="A4" s="11" t="s">
        <v>193</v>
      </c>
      <c r="B4" s="11" t="s">
        <v>403</v>
      </c>
      <c r="C4" s="11" t="s">
        <v>404</v>
      </c>
      <c r="D4" s="11" t="s">
        <v>405</v>
      </c>
      <c r="E4" s="11" t="s">
        <v>406</v>
      </c>
      <c r="F4" s="42" t="s">
        <v>407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371</v>
      </c>
      <c r="G5" s="45" t="s">
        <v>408</v>
      </c>
      <c r="H5" s="45" t="s">
        <v>409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/>
      <c r="B7" s="46"/>
      <c r="C7" s="46"/>
      <c r="D7" s="46"/>
      <c r="E7" s="46"/>
      <c r="F7" s="47"/>
      <c r="G7" s="48"/>
      <c r="H7" s="49"/>
    </row>
    <row r="8" ht="22.5" customHeight="1" spans="1:8">
      <c r="A8" s="50" t="s">
        <v>58</v>
      </c>
      <c r="B8" s="51"/>
      <c r="C8" s="51"/>
      <c r="D8" s="51"/>
      <c r="E8" s="52"/>
      <c r="F8" s="33"/>
      <c r="G8" s="49"/>
      <c r="H8" s="49"/>
    </row>
    <row r="11" customHeight="1" spans="1:8">
      <c r="A11" t="s">
        <v>410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2" sqref="A12"/>
    </sheetView>
  </sheetViews>
  <sheetFormatPr defaultColWidth="10.712962962963" defaultRowHeight="14.25" customHeight="1"/>
  <cols>
    <col min="1" max="1" width="15.712962962963" customWidth="1"/>
    <col min="2" max="3" width="27.8518518518519" customWidth="1"/>
    <col min="4" max="4" width="13" customWidth="1"/>
    <col min="5" max="5" width="20.712962962963" customWidth="1"/>
    <col min="6" max="6" width="11.5740740740741" customWidth="1"/>
    <col min="7" max="7" width="20.712962962963" customWidth="1"/>
    <col min="8" max="11" width="18" customWidth="1"/>
  </cols>
  <sheetData>
    <row r="1" ht="19.5" customHeight="1" spans="1:11">
      <c r="D1" s="1"/>
      <c r="E1" s="1"/>
      <c r="F1" s="1"/>
      <c r="G1" s="1"/>
      <c r="H1" s="2"/>
      <c r="I1" s="2"/>
      <c r="J1" s="2"/>
      <c r="K1" s="3" t="s">
        <v>411</v>
      </c>
    </row>
    <row r="2" ht="42.75" customHeight="1" spans="1:11">
      <c r="A2" s="4" t="s">
        <v>412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tr">
        <f>"单位名称："&amp;"迪庆藏族自治州幼儿园"</f>
        <v>单位名称：迪庆藏族自治州幼儿园</v>
      </c>
      <c r="B3" s="7"/>
      <c r="C3" s="7"/>
      <c r="D3" s="7"/>
      <c r="E3" s="7"/>
      <c r="F3" s="7"/>
      <c r="G3" s="7"/>
      <c r="H3" s="8"/>
      <c r="I3" s="8"/>
      <c r="J3" s="8"/>
      <c r="K3" s="9" t="s">
        <v>184</v>
      </c>
    </row>
    <row r="4" ht="21.75" customHeight="1" spans="1:11">
      <c r="A4" s="10" t="s">
        <v>253</v>
      </c>
      <c r="B4" s="10" t="s">
        <v>195</v>
      </c>
      <c r="C4" s="10" t="s">
        <v>254</v>
      </c>
      <c r="D4" s="11" t="s">
        <v>196</v>
      </c>
      <c r="E4" s="11" t="s">
        <v>197</v>
      </c>
      <c r="F4" s="11" t="s">
        <v>198</v>
      </c>
      <c r="G4" s="11" t="s">
        <v>199</v>
      </c>
      <c r="H4" s="28" t="s">
        <v>58</v>
      </c>
      <c r="I4" s="12" t="s">
        <v>413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61</v>
      </c>
      <c r="J5" s="11" t="s">
        <v>62</v>
      </c>
      <c r="K5" s="11" t="s">
        <v>63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60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3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3"/>
    </row>
    <row r="10" ht="22.5" customHeight="1" spans="1:11">
      <c r="A10" s="34" t="s">
        <v>117</v>
      </c>
      <c r="B10" s="35"/>
      <c r="C10" s="35"/>
      <c r="D10" s="35"/>
      <c r="E10" s="35"/>
      <c r="F10" s="35"/>
      <c r="G10" s="36"/>
      <c r="H10" s="23"/>
      <c r="I10" s="23"/>
      <c r="J10" s="23"/>
      <c r="K10" s="33"/>
    </row>
    <row r="12" customHeight="1" spans="1:11">
      <c r="A12" t="s">
        <v>414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topLeftCell="C2" workbookViewId="0">
      <selection activeCell="A3" sqref="A3:D3"/>
    </sheetView>
  </sheetViews>
  <sheetFormatPr defaultColWidth="10.712962962963" defaultRowHeight="14.25" customHeight="1" outlineLevelCol="6"/>
  <cols>
    <col min="1" max="1" width="34.2777777777778" customWidth="1"/>
    <col min="2" max="2" width="27" customWidth="1"/>
    <col min="3" max="3" width="36.8518518518519" customWidth="1"/>
    <col min="4" max="4" width="23.8518518518519" customWidth="1"/>
    <col min="5" max="7" width="27.8518518518519" customWidth="1"/>
  </cols>
  <sheetData>
    <row r="1" ht="18.75" customHeight="1" spans="1:7">
      <c r="D1" s="1"/>
      <c r="E1" s="2"/>
      <c r="F1" s="2"/>
      <c r="G1" s="3" t="s">
        <v>415</v>
      </c>
    </row>
    <row r="2" ht="36.75" customHeight="1" spans="1:7">
      <c r="A2" s="4" t="s">
        <v>416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"单位名称："&amp;"迪庆藏族自治州幼儿园"</f>
        <v>单位名称：迪庆藏族自治州幼儿园</v>
      </c>
      <c r="B3" s="7"/>
      <c r="C3" s="7"/>
      <c r="D3" s="7"/>
      <c r="E3" s="8"/>
      <c r="F3" s="8"/>
      <c r="G3" s="9" t="s">
        <v>184</v>
      </c>
    </row>
    <row r="4" ht="21.75" customHeight="1" spans="1:7">
      <c r="A4" s="10" t="s">
        <v>254</v>
      </c>
      <c r="B4" s="10" t="s">
        <v>253</v>
      </c>
      <c r="C4" s="10" t="s">
        <v>195</v>
      </c>
      <c r="D4" s="11" t="s">
        <v>417</v>
      </c>
      <c r="E4" s="12" t="s">
        <v>61</v>
      </c>
      <c r="F4" s="13"/>
      <c r="G4" s="14"/>
    </row>
    <row r="5" ht="21.75" customHeight="1" spans="1:7">
      <c r="A5" s="15"/>
      <c r="B5" s="15"/>
      <c r="C5" s="15"/>
      <c r="D5" s="16"/>
      <c r="E5" s="10" t="s">
        <v>418</v>
      </c>
      <c r="F5" s="10" t="s">
        <v>419</v>
      </c>
      <c r="G5" s="11" t="s">
        <v>420</v>
      </c>
    </row>
    <row r="6" ht="40.5" customHeight="1" spans="1:7">
      <c r="A6" s="17"/>
      <c r="B6" s="17"/>
      <c r="C6" s="17"/>
      <c r="D6" s="18"/>
      <c r="E6" s="17" t="s">
        <v>60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73</v>
      </c>
      <c r="B8" s="22"/>
      <c r="C8" s="22"/>
      <c r="D8" s="21"/>
      <c r="E8" s="23">
        <v>935000</v>
      </c>
      <c r="F8" s="23">
        <v>935000</v>
      </c>
      <c r="G8" s="23">
        <v>500000</v>
      </c>
    </row>
    <row r="9" ht="22.5" customHeight="1" spans="1:7">
      <c r="A9" s="21"/>
      <c r="B9" s="22" t="s">
        <v>421</v>
      </c>
      <c r="C9" s="22" t="s">
        <v>300</v>
      </c>
      <c r="D9" s="21" t="s">
        <v>422</v>
      </c>
      <c r="E9" s="23">
        <v>435000</v>
      </c>
      <c r="F9" s="23">
        <v>435000</v>
      </c>
      <c r="G9" s="23"/>
    </row>
    <row r="10" ht="22.5" customHeight="1" spans="1:7">
      <c r="A10" s="24"/>
      <c r="B10" s="22" t="s">
        <v>421</v>
      </c>
      <c r="C10" s="22" t="s">
        <v>298</v>
      </c>
      <c r="D10" s="21" t="s">
        <v>422</v>
      </c>
      <c r="E10" s="23">
        <v>500000</v>
      </c>
      <c r="F10" s="23">
        <v>500000</v>
      </c>
      <c r="G10" s="23">
        <v>500000</v>
      </c>
    </row>
    <row r="11" ht="22.5" customHeight="1" spans="1:7">
      <c r="A11" s="25" t="s">
        <v>58</v>
      </c>
      <c r="B11" s="26" t="s">
        <v>399</v>
      </c>
      <c r="C11" s="26"/>
      <c r="D11" s="27"/>
      <c r="E11" s="23">
        <v>935000</v>
      </c>
      <c r="F11" s="23">
        <v>935000</v>
      </c>
      <c r="G11" s="23">
        <v>500000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B1" workbookViewId="0">
      <selection activeCell="A3" sqref="A3:D3"/>
    </sheetView>
  </sheetViews>
  <sheetFormatPr defaultColWidth="10.712962962963" defaultRowHeight="14.25" customHeight="1"/>
  <cols>
    <col min="1" max="1" width="24.712962962963" customWidth="1"/>
    <col min="2" max="2" width="41.1388888888889" customWidth="1"/>
    <col min="3" max="8" width="23.8518518518519" customWidth="1"/>
    <col min="9" max="11" width="24" customWidth="1"/>
    <col min="12" max="12" width="23.8518518518519" customWidth="1"/>
    <col min="13" max="13" width="24" customWidth="1"/>
    <col min="14" max="19" width="23.8518518518519" customWidth="1"/>
  </cols>
  <sheetData>
    <row r="1" ht="19.5" customHeight="1" spans="1:19">
      <c r="J1" s="206"/>
      <c r="O1" s="80"/>
      <c r="P1" s="80"/>
      <c r="Q1" s="80"/>
      <c r="R1" s="80"/>
      <c r="S1" s="53" t="s">
        <v>54</v>
      </c>
    </row>
    <row r="2" ht="57.75" customHeight="1" spans="1:19">
      <c r="A2" s="156" t="s">
        <v>55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3"/>
      <c r="P2" s="213"/>
      <c r="Q2" s="213"/>
      <c r="R2" s="213"/>
      <c r="S2" s="213"/>
    </row>
    <row r="3" ht="21" customHeight="1" spans="1:19">
      <c r="A3" s="39" t="str">
        <f>"单位名称："&amp;"迪庆藏族自治州幼儿园"</f>
        <v>单位名称：迪庆藏族自治州幼儿园</v>
      </c>
      <c r="B3" s="8"/>
      <c r="C3" s="8"/>
      <c r="D3" s="8"/>
      <c r="E3" s="8"/>
      <c r="F3" s="8"/>
      <c r="G3" s="8"/>
      <c r="H3" s="8"/>
      <c r="I3" s="8"/>
      <c r="J3" s="87"/>
      <c r="K3" s="8"/>
      <c r="L3" s="8"/>
      <c r="M3" s="8"/>
      <c r="N3" s="8"/>
      <c r="O3" s="87"/>
      <c r="P3" s="87"/>
      <c r="Q3" s="87"/>
      <c r="R3" s="87"/>
      <c r="S3" s="88" t="s">
        <v>2</v>
      </c>
    </row>
    <row r="4" ht="18.75" customHeight="1" spans="1:19">
      <c r="A4" s="214" t="s">
        <v>56</v>
      </c>
      <c r="B4" s="215" t="s">
        <v>57</v>
      </c>
      <c r="C4" s="215" t="s">
        <v>58</v>
      </c>
      <c r="D4" s="216" t="s">
        <v>59</v>
      </c>
      <c r="E4" s="217"/>
      <c r="F4" s="217"/>
      <c r="G4" s="217"/>
      <c r="H4" s="217"/>
      <c r="I4" s="217"/>
      <c r="J4" s="218"/>
      <c r="K4" s="217"/>
      <c r="L4" s="217"/>
      <c r="M4" s="217"/>
      <c r="N4" s="211"/>
      <c r="O4" s="216" t="s">
        <v>47</v>
      </c>
      <c r="P4" s="216"/>
      <c r="Q4" s="216"/>
      <c r="R4" s="216"/>
      <c r="S4" s="219"/>
    </row>
    <row r="5" ht="19.5" customHeight="1" spans="1:19">
      <c r="A5" s="220"/>
      <c r="B5" s="221"/>
      <c r="C5" s="221"/>
      <c r="D5" s="222" t="s">
        <v>60</v>
      </c>
      <c r="E5" s="222" t="s">
        <v>61</v>
      </c>
      <c r="F5" s="222" t="s">
        <v>62</v>
      </c>
      <c r="G5" s="222" t="s">
        <v>63</v>
      </c>
      <c r="H5" s="222" t="s">
        <v>64</v>
      </c>
      <c r="I5" s="223" t="s">
        <v>65</v>
      </c>
      <c r="J5" s="223"/>
      <c r="K5" s="223"/>
      <c r="L5" s="223"/>
      <c r="M5" s="223"/>
      <c r="N5" s="224"/>
      <c r="O5" s="222" t="s">
        <v>60</v>
      </c>
      <c r="P5" s="222" t="s">
        <v>61</v>
      </c>
      <c r="Q5" s="222" t="s">
        <v>62</v>
      </c>
      <c r="R5" s="222" t="s">
        <v>63</v>
      </c>
      <c r="S5" s="222" t="s">
        <v>66</v>
      </c>
    </row>
    <row r="6" ht="28.5" customHeight="1" spans="1:19">
      <c r="A6" s="225"/>
      <c r="B6" s="226"/>
      <c r="C6" s="226"/>
      <c r="D6" s="224"/>
      <c r="E6" s="224"/>
      <c r="F6" s="224"/>
      <c r="G6" s="224"/>
      <c r="H6" s="224"/>
      <c r="I6" s="226" t="s">
        <v>60</v>
      </c>
      <c r="J6" s="226" t="s">
        <v>67</v>
      </c>
      <c r="K6" s="226" t="s">
        <v>68</v>
      </c>
      <c r="L6" s="226" t="s">
        <v>69</v>
      </c>
      <c r="M6" s="226" t="s">
        <v>70</v>
      </c>
      <c r="N6" s="226" t="s">
        <v>71</v>
      </c>
      <c r="O6" s="227"/>
      <c r="P6" s="227"/>
      <c r="Q6" s="227"/>
      <c r="R6" s="227"/>
      <c r="S6" s="224"/>
    </row>
    <row r="7" ht="20.25" customHeight="1" spans="1:19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228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</row>
    <row r="8" ht="22.5" customHeight="1" spans="1:19">
      <c r="A8" s="229" t="s">
        <v>72</v>
      </c>
      <c r="B8" s="230" t="s">
        <v>73</v>
      </c>
      <c r="C8" s="231">
        <v>27965442.22</v>
      </c>
      <c r="D8" s="231">
        <v>23747601.09</v>
      </c>
      <c r="E8" s="232">
        <v>23747601.09</v>
      </c>
      <c r="F8" s="232"/>
      <c r="G8" s="232"/>
      <c r="H8" s="232"/>
      <c r="I8" s="232"/>
      <c r="J8" s="232"/>
      <c r="K8" s="232"/>
      <c r="L8" s="232"/>
      <c r="M8" s="232"/>
      <c r="N8" s="232"/>
      <c r="O8" s="151">
        <v>4217841.13</v>
      </c>
      <c r="P8" s="151">
        <v>4217841.13</v>
      </c>
      <c r="Q8" s="151"/>
      <c r="R8" s="151"/>
      <c r="S8" s="151"/>
    </row>
    <row r="9" ht="22.5" customHeight="1" spans="1:19">
      <c r="A9" s="233" t="s">
        <v>58</v>
      </c>
      <c r="B9" s="234"/>
      <c r="C9" s="232">
        <v>27965442.22</v>
      </c>
      <c r="D9" s="232">
        <v>23747601.09</v>
      </c>
      <c r="E9" s="232">
        <v>23747601.09</v>
      </c>
      <c r="F9" s="232"/>
      <c r="G9" s="232"/>
      <c r="H9" s="232"/>
      <c r="I9" s="232"/>
      <c r="J9" s="232"/>
      <c r="K9" s="232"/>
      <c r="L9" s="232"/>
      <c r="M9" s="232"/>
      <c r="N9" s="232"/>
      <c r="O9" s="151">
        <v>4217841.13</v>
      </c>
      <c r="P9" s="151">
        <v>4217841.13</v>
      </c>
      <c r="Q9" s="151"/>
      <c r="R9" s="151"/>
      <c r="S9" s="151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32"/>
  <sheetViews>
    <sheetView showZeros="0" workbookViewId="0">
      <selection activeCell="A3" sqref="A3:L3"/>
    </sheetView>
  </sheetViews>
  <sheetFormatPr defaultColWidth="10.712962962963" defaultRowHeight="14.25" customHeight="1"/>
  <cols>
    <col min="1" max="1" width="16.712962962963" customWidth="1"/>
    <col min="2" max="2" width="44" customWidth="1"/>
    <col min="3" max="6" width="22.2777777777778" customWidth="1"/>
    <col min="7" max="8" width="22.1388888888889" customWidth="1"/>
    <col min="9" max="9" width="22" customWidth="1"/>
    <col min="10" max="11" width="22.1388888888889" customWidth="1"/>
    <col min="12" max="14" width="22" customWidth="1"/>
    <col min="15" max="15" width="22.1388888888889" customWidth="1"/>
  </cols>
  <sheetData>
    <row r="1" ht="19.5" customHeight="1" spans="1:15">
      <c r="D1" s="206"/>
      <c r="H1" s="206"/>
      <c r="J1" s="206"/>
      <c r="O1" s="37" t="s">
        <v>74</v>
      </c>
    </row>
    <row r="2" ht="42" customHeight="1" spans="1:15">
      <c r="A2" s="4" t="s">
        <v>75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ht="24" customHeight="1" spans="1:15">
      <c r="A3" s="208" t="str">
        <f>"单位名称："&amp;"迪庆藏族自治州幼儿园"</f>
        <v>单位名称：迪庆藏族自治州幼儿园</v>
      </c>
      <c r="B3" s="209"/>
      <c r="C3" s="79"/>
      <c r="D3" s="2"/>
      <c r="E3" s="79"/>
      <c r="F3" s="79"/>
      <c r="G3" s="79"/>
      <c r="H3" s="2"/>
      <c r="I3" s="79"/>
      <c r="J3" s="2"/>
      <c r="K3" s="79"/>
      <c r="L3" s="79"/>
      <c r="M3" s="210"/>
      <c r="N3" s="210"/>
      <c r="O3" s="111" t="s">
        <v>2</v>
      </c>
    </row>
    <row r="4" ht="19.5" customHeight="1" spans="1:15">
      <c r="A4" s="10" t="s">
        <v>76</v>
      </c>
      <c r="B4" s="10" t="s">
        <v>77</v>
      </c>
      <c r="C4" s="10" t="s">
        <v>58</v>
      </c>
      <c r="D4" s="12" t="s">
        <v>61</v>
      </c>
      <c r="E4" s="69" t="s">
        <v>78</v>
      </c>
      <c r="F4" s="70" t="s">
        <v>79</v>
      </c>
      <c r="G4" s="10" t="s">
        <v>62</v>
      </c>
      <c r="H4" s="10" t="s">
        <v>63</v>
      </c>
      <c r="I4" s="10" t="s">
        <v>80</v>
      </c>
      <c r="J4" s="12" t="s">
        <v>81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184" t="s">
        <v>60</v>
      </c>
      <c r="E5" s="101" t="s">
        <v>78</v>
      </c>
      <c r="F5" s="101" t="s">
        <v>79</v>
      </c>
      <c r="G5" s="18"/>
      <c r="H5" s="18"/>
      <c r="I5" s="18"/>
      <c r="J5" s="184" t="s">
        <v>60</v>
      </c>
      <c r="K5" s="45" t="s">
        <v>82</v>
      </c>
      <c r="L5" s="45" t="s">
        <v>83</v>
      </c>
      <c r="M5" s="45" t="s">
        <v>84</v>
      </c>
      <c r="N5" s="45" t="s">
        <v>85</v>
      </c>
      <c r="O5" s="45" t="s">
        <v>86</v>
      </c>
    </row>
    <row r="6" ht="20.25" customHeight="1" spans="1:15">
      <c r="A6" s="138">
        <v>1</v>
      </c>
      <c r="B6" s="138">
        <v>2</v>
      </c>
      <c r="C6" s="184">
        <v>3</v>
      </c>
      <c r="D6" s="184">
        <v>4</v>
      </c>
      <c r="E6" s="184">
        <v>5</v>
      </c>
      <c r="F6" s="184">
        <v>6</v>
      </c>
      <c r="G6" s="184">
        <v>7</v>
      </c>
      <c r="H6" s="184">
        <v>8</v>
      </c>
      <c r="I6" s="184">
        <v>9</v>
      </c>
      <c r="J6" s="184">
        <v>10</v>
      </c>
      <c r="K6" s="184">
        <v>11</v>
      </c>
      <c r="L6" s="184">
        <v>12</v>
      </c>
      <c r="M6" s="184">
        <v>13</v>
      </c>
      <c r="N6" s="184">
        <v>14</v>
      </c>
      <c r="O6" s="184">
        <v>15</v>
      </c>
    </row>
    <row r="7" ht="22.5" customHeight="1" spans="1:15">
      <c r="A7" s="201" t="s">
        <v>87</v>
      </c>
      <c r="B7" s="201" t="s">
        <v>88</v>
      </c>
      <c r="C7" s="153">
        <v>19312511.64</v>
      </c>
      <c r="D7" s="153">
        <v>19312511.64</v>
      </c>
      <c r="E7" s="153">
        <v>16734982.51</v>
      </c>
      <c r="F7" s="153">
        <v>2577529.13</v>
      </c>
      <c r="G7" s="153"/>
      <c r="H7" s="153"/>
      <c r="I7" s="153"/>
      <c r="J7" s="153"/>
      <c r="K7" s="153"/>
      <c r="L7" s="153"/>
      <c r="M7" s="153"/>
      <c r="N7" s="153"/>
      <c r="O7" s="153"/>
    </row>
    <row r="8" ht="22.5" customHeight="1" spans="1:15">
      <c r="A8" s="201" t="s">
        <v>89</v>
      </c>
      <c r="B8" s="201" t="str">
        <f>"  "&amp;"普通教育"</f>
        <v>  普通教育</v>
      </c>
      <c r="C8" s="153">
        <v>19312511.64</v>
      </c>
      <c r="D8" s="153">
        <v>19312511.64</v>
      </c>
      <c r="E8" s="153">
        <v>16734982.51</v>
      </c>
      <c r="F8" s="153">
        <v>2577529.13</v>
      </c>
      <c r="G8" s="153"/>
      <c r="H8" s="153"/>
      <c r="I8" s="153"/>
      <c r="J8" s="153"/>
      <c r="K8" s="153"/>
      <c r="L8" s="153"/>
      <c r="M8" s="153"/>
      <c r="N8" s="153"/>
      <c r="O8" s="153"/>
    </row>
    <row r="9" ht="22.5" customHeight="1" spans="1:15">
      <c r="A9" s="201" t="s">
        <v>90</v>
      </c>
      <c r="B9" s="201" t="str">
        <f>"    "&amp;"学前教育"</f>
        <v>    学前教育</v>
      </c>
      <c r="C9" s="153">
        <v>19312511.64</v>
      </c>
      <c r="D9" s="153">
        <v>19312511.64</v>
      </c>
      <c r="E9" s="153">
        <v>16734982.51</v>
      </c>
      <c r="F9" s="153">
        <v>2577529.13</v>
      </c>
      <c r="G9" s="153"/>
      <c r="H9" s="153"/>
      <c r="I9" s="153"/>
      <c r="J9" s="153"/>
      <c r="K9" s="153"/>
      <c r="L9" s="153"/>
      <c r="M9" s="153"/>
      <c r="N9" s="153"/>
      <c r="O9" s="153"/>
    </row>
    <row r="10" ht="22.5" customHeight="1" spans="1:15">
      <c r="A10" s="201" t="s">
        <v>91</v>
      </c>
      <c r="B10" s="201" t="s">
        <v>92</v>
      </c>
      <c r="C10" s="153">
        <v>50000</v>
      </c>
      <c r="D10" s="153">
        <v>50000</v>
      </c>
      <c r="E10" s="153"/>
      <c r="F10" s="153">
        <v>50000</v>
      </c>
      <c r="G10" s="153"/>
      <c r="H10" s="153"/>
      <c r="I10" s="153"/>
      <c r="J10" s="153"/>
      <c r="K10" s="153"/>
      <c r="L10" s="153"/>
      <c r="M10" s="153"/>
      <c r="N10" s="153"/>
      <c r="O10" s="153"/>
    </row>
    <row r="11" ht="22.5" customHeight="1" spans="1:15">
      <c r="A11" s="201" t="s">
        <v>93</v>
      </c>
      <c r="B11" s="201" t="str">
        <f>"  "&amp;"科学技术普及"</f>
        <v>  科学技术普及</v>
      </c>
      <c r="C11" s="153">
        <v>50000</v>
      </c>
      <c r="D11" s="153">
        <v>50000</v>
      </c>
      <c r="E11" s="153"/>
      <c r="F11" s="153">
        <v>50000</v>
      </c>
      <c r="G11" s="153"/>
      <c r="H11" s="153"/>
      <c r="I11" s="153"/>
      <c r="J11" s="153"/>
      <c r="K11" s="153"/>
      <c r="L11" s="153"/>
      <c r="M11" s="153"/>
      <c r="N11" s="153"/>
      <c r="O11" s="153"/>
    </row>
    <row r="12" ht="22.5" customHeight="1" spans="1:15">
      <c r="A12" s="201" t="s">
        <v>94</v>
      </c>
      <c r="B12" s="201" t="str">
        <f>"    "&amp;"科普活动"</f>
        <v>    科普活动</v>
      </c>
      <c r="C12" s="153">
        <v>50000</v>
      </c>
      <c r="D12" s="153">
        <v>50000</v>
      </c>
      <c r="E12" s="153"/>
      <c r="F12" s="153">
        <v>50000</v>
      </c>
      <c r="G12" s="153"/>
      <c r="H12" s="153"/>
      <c r="I12" s="153"/>
      <c r="J12" s="153"/>
      <c r="K12" s="153"/>
      <c r="L12" s="153"/>
      <c r="M12" s="153"/>
      <c r="N12" s="153"/>
      <c r="O12" s="153"/>
    </row>
    <row r="13" ht="22.5" customHeight="1" spans="1:15">
      <c r="A13" s="201" t="s">
        <v>95</v>
      </c>
      <c r="B13" s="201" t="s">
        <v>96</v>
      </c>
      <c r="C13" s="153">
        <v>2355533.89</v>
      </c>
      <c r="D13" s="153">
        <v>2355533.89</v>
      </c>
      <c r="E13" s="153">
        <v>2355533.89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22.5" customHeight="1" spans="1:15">
      <c r="A14" s="201" t="s">
        <v>97</v>
      </c>
      <c r="B14" s="201" t="str">
        <f>"  "&amp;"行政事业单位养老支出"</f>
        <v>  行政事业单位养老支出</v>
      </c>
      <c r="C14" s="153">
        <v>2343929.89</v>
      </c>
      <c r="D14" s="153">
        <v>2343929.89</v>
      </c>
      <c r="E14" s="153">
        <v>2343929.89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22.5" customHeight="1" spans="1:15">
      <c r="A15" s="201" t="s">
        <v>98</v>
      </c>
      <c r="B15" s="201" t="str">
        <f>"    "&amp;"机关事业单位基本养老保险缴费支出"</f>
        <v>    机关事业单位基本养老保险缴费支出</v>
      </c>
      <c r="C15" s="153">
        <v>2311929.89</v>
      </c>
      <c r="D15" s="153">
        <v>2311929.89</v>
      </c>
      <c r="E15" s="153">
        <v>2311929.89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22.5" customHeight="1" spans="1:15">
      <c r="A16" s="201" t="s">
        <v>99</v>
      </c>
      <c r="B16" s="201" t="str">
        <f>"    "&amp;"机关事业单位职业年金缴费支出"</f>
        <v>    机关事业单位职业年金缴费支出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22.5" customHeight="1" spans="1:15">
      <c r="A17" s="201" t="s">
        <v>100</v>
      </c>
      <c r="B17" s="201" t="str">
        <f>"    "&amp;"其他行政事业单位养老支出"</f>
        <v>    其他行政事业单位养老支出</v>
      </c>
      <c r="C17" s="153">
        <v>32000</v>
      </c>
      <c r="D17" s="153">
        <v>32000</v>
      </c>
      <c r="E17" s="153">
        <v>32000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22.5" customHeight="1" spans="1:15">
      <c r="A18" s="201" t="s">
        <v>101</v>
      </c>
      <c r="B18" s="201" t="str">
        <f>"  "&amp;"抚恤"</f>
        <v>  抚恤</v>
      </c>
      <c r="C18" s="153">
        <v>11604</v>
      </c>
      <c r="D18" s="153">
        <v>11604</v>
      </c>
      <c r="E18" s="153">
        <v>11604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22.5" customHeight="1" spans="1:15">
      <c r="A19" s="201" t="s">
        <v>102</v>
      </c>
      <c r="B19" s="201" t="str">
        <f>"    "&amp;"死亡抚恤"</f>
        <v>    死亡抚恤</v>
      </c>
      <c r="C19" s="153">
        <v>11604</v>
      </c>
      <c r="D19" s="153">
        <v>11604</v>
      </c>
      <c r="E19" s="153">
        <v>11604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22.5" customHeight="1" spans="1:15">
      <c r="A20" s="201" t="s">
        <v>103</v>
      </c>
      <c r="B20" s="201" t="s">
        <v>104</v>
      </c>
      <c r="C20" s="153">
        <v>1890457.27</v>
      </c>
      <c r="D20" s="153">
        <v>1890457.27</v>
      </c>
      <c r="E20" s="153">
        <v>1890457.27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22.5" customHeight="1" spans="1:15">
      <c r="A21" s="201" t="s">
        <v>105</v>
      </c>
      <c r="B21" s="201" t="str">
        <f>"  "&amp;"行政事业单位医疗"</f>
        <v>  行政事业单位医疗</v>
      </c>
      <c r="C21" s="153">
        <v>1890457.27</v>
      </c>
      <c r="D21" s="153">
        <v>1890457.27</v>
      </c>
      <c r="E21" s="153">
        <v>1890457.27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22.5" customHeight="1" spans="1:15">
      <c r="A22" s="201" t="s">
        <v>106</v>
      </c>
      <c r="B22" s="201" t="str">
        <f>"    "&amp;"行政单位医疗"</f>
        <v>    行政单位医疗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22.5" customHeight="1" spans="1:15">
      <c r="A23" s="201" t="s">
        <v>107</v>
      </c>
      <c r="B23" s="201" t="str">
        <f>"    "&amp;"事业单位医疗"</f>
        <v>    事业单位医疗</v>
      </c>
      <c r="C23" s="153">
        <v>1057773.96</v>
      </c>
      <c r="D23" s="153">
        <v>1057773.96</v>
      </c>
      <c r="E23" s="153">
        <v>1057773.96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22.5" customHeight="1" spans="1:15">
      <c r="A24" s="201" t="s">
        <v>108</v>
      </c>
      <c r="B24" s="201" t="str">
        <f>"    "&amp;"公务员医疗补助"</f>
        <v>    公务员医疗补助</v>
      </c>
      <c r="C24" s="153">
        <v>754980.71</v>
      </c>
      <c r="D24" s="153">
        <v>754980.71</v>
      </c>
      <c r="E24" s="153">
        <v>754980.71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22.5" customHeight="1" spans="1:15">
      <c r="A25" s="201" t="s">
        <v>109</v>
      </c>
      <c r="B25" s="201" t="str">
        <f>"    "&amp;"其他行政事业单位医疗支出"</f>
        <v>    其他行政事业单位医疗支出</v>
      </c>
      <c r="C25" s="153">
        <v>77702.6</v>
      </c>
      <c r="D25" s="153">
        <v>77702.6</v>
      </c>
      <c r="E25" s="153">
        <v>77702.6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22.5" customHeight="1" spans="1:15">
      <c r="A26" s="201" t="s">
        <v>110</v>
      </c>
      <c r="B26" s="201" t="s">
        <v>111</v>
      </c>
      <c r="C26" s="153">
        <v>1831627.42</v>
      </c>
      <c r="D26" s="153">
        <v>1831627.42</v>
      </c>
      <c r="E26" s="153">
        <v>1831627.42</v>
      </c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ht="22.5" customHeight="1" spans="1:15">
      <c r="A27" s="201" t="s">
        <v>112</v>
      </c>
      <c r="B27" s="201" t="str">
        <f>"  "&amp;"住房改革支出"</f>
        <v>  住房改革支出</v>
      </c>
      <c r="C27" s="153">
        <v>1831627.42</v>
      </c>
      <c r="D27" s="153">
        <v>1831627.42</v>
      </c>
      <c r="E27" s="153">
        <v>1831627.42</v>
      </c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ht="22.5" customHeight="1" spans="1:15">
      <c r="A28" s="201" t="s">
        <v>113</v>
      </c>
      <c r="B28" s="201" t="str">
        <f>"    "&amp;"住房公积金"</f>
        <v>    住房公积金</v>
      </c>
      <c r="C28" s="153">
        <v>1831627.42</v>
      </c>
      <c r="D28" s="153">
        <v>1831627.42</v>
      </c>
      <c r="E28" s="153">
        <v>1831627.42</v>
      </c>
      <c r="F28" s="153"/>
      <c r="G28" s="153"/>
      <c r="H28" s="153"/>
      <c r="I28" s="153"/>
      <c r="J28" s="153"/>
      <c r="K28" s="153"/>
      <c r="L28" s="153"/>
      <c r="M28" s="153"/>
      <c r="N28" s="153"/>
      <c r="O28" s="153"/>
    </row>
    <row r="29" ht="22.5" customHeight="1" spans="1:15">
      <c r="A29" s="201" t="s">
        <v>114</v>
      </c>
      <c r="B29" s="201" t="s">
        <v>86</v>
      </c>
      <c r="C29" s="153">
        <v>2525312</v>
      </c>
      <c r="D29" s="153">
        <v>2525312</v>
      </c>
      <c r="E29" s="153"/>
      <c r="F29" s="153">
        <v>2525312</v>
      </c>
      <c r="G29" s="153"/>
      <c r="H29" s="153"/>
      <c r="I29" s="153"/>
      <c r="J29" s="153"/>
      <c r="K29" s="153"/>
      <c r="L29" s="153"/>
      <c r="M29" s="153"/>
      <c r="N29" s="153"/>
      <c r="O29" s="153"/>
    </row>
    <row r="30" ht="22.5" customHeight="1" spans="1:15">
      <c r="A30" s="201" t="s">
        <v>115</v>
      </c>
      <c r="B30" s="201" t="str">
        <f>"  "&amp;"其他支出"</f>
        <v>  其他支出</v>
      </c>
      <c r="C30" s="153">
        <v>2525312</v>
      </c>
      <c r="D30" s="153">
        <v>2525312</v>
      </c>
      <c r="E30" s="153"/>
      <c r="F30" s="153">
        <v>2525312</v>
      </c>
      <c r="G30" s="153"/>
      <c r="H30" s="153"/>
      <c r="I30" s="153"/>
      <c r="J30" s="153"/>
      <c r="K30" s="153"/>
      <c r="L30" s="153"/>
      <c r="M30" s="153"/>
      <c r="N30" s="153"/>
      <c r="O30" s="153"/>
    </row>
    <row r="31" ht="22.5" customHeight="1" spans="1:15">
      <c r="A31" s="201" t="s">
        <v>116</v>
      </c>
      <c r="B31" s="201" t="str">
        <f>"    "&amp;"其他支出"</f>
        <v>    其他支出</v>
      </c>
      <c r="C31" s="153">
        <v>2525312</v>
      </c>
      <c r="D31" s="153">
        <v>2525312</v>
      </c>
      <c r="E31" s="153"/>
      <c r="F31" s="153">
        <v>2525312</v>
      </c>
      <c r="G31" s="153"/>
      <c r="H31" s="153"/>
      <c r="I31" s="153"/>
      <c r="J31" s="153"/>
      <c r="K31" s="153"/>
      <c r="L31" s="153"/>
      <c r="M31" s="153"/>
      <c r="N31" s="153"/>
      <c r="O31" s="153"/>
    </row>
    <row r="32" ht="22.5" customHeight="1" spans="1:15">
      <c r="A32" s="34" t="s">
        <v>117</v>
      </c>
      <c r="B32" s="211" t="s">
        <v>117</v>
      </c>
      <c r="C32" s="107">
        <v>27965442.22</v>
      </c>
      <c r="D32" s="153">
        <v>27965442.22</v>
      </c>
      <c r="E32" s="107">
        <v>22812601.09</v>
      </c>
      <c r="F32" s="107">
        <v>5152841.13</v>
      </c>
      <c r="G32" s="107"/>
      <c r="H32" s="153"/>
      <c r="I32" s="107"/>
      <c r="J32" s="153"/>
      <c r="K32" s="107"/>
      <c r="L32" s="107"/>
      <c r="M32" s="107"/>
      <c r="N32" s="107"/>
      <c r="O32" s="107"/>
    </row>
  </sheetData>
  <mergeCells count="11">
    <mergeCell ref="A2:O2"/>
    <mergeCell ref="A3:L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6" workbookViewId="0">
      <selection activeCell="C3" sqref="C3"/>
    </sheetView>
  </sheetViews>
  <sheetFormatPr defaultColWidth="10.712962962963" defaultRowHeight="14.25" customHeight="1" outlineLevelCol="3"/>
  <cols>
    <col min="1" max="1" width="45.8518518518519" customWidth="1"/>
    <col min="2" max="2" width="36" customWidth="1"/>
    <col min="3" max="3" width="41.8518518518519" customWidth="1"/>
    <col min="4" max="4" width="34.8518518518519" customWidth="1"/>
  </cols>
  <sheetData>
    <row r="1" ht="19.5" customHeight="1" spans="1:4">
      <c r="D1" s="37" t="s">
        <v>118</v>
      </c>
    </row>
    <row r="2" ht="36" customHeight="1" spans="1:4">
      <c r="A2" s="4" t="s">
        <v>119</v>
      </c>
      <c r="B2" s="192"/>
      <c r="C2" s="192"/>
      <c r="D2" s="192"/>
    </row>
    <row r="3" ht="24" customHeight="1" spans="1:4">
      <c r="A3" s="6" t="str">
        <f>"单位名称："&amp;"迪庆藏族自治州幼儿园"</f>
        <v>单位名称：迪庆藏族自治州幼儿园</v>
      </c>
      <c r="B3" s="193"/>
      <c r="C3" s="193"/>
      <c r="D3" s="111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28" t="s">
        <v>5</v>
      </c>
      <c r="B5" s="125" t="s">
        <v>6</v>
      </c>
      <c r="C5" s="28" t="s">
        <v>120</v>
      </c>
      <c r="D5" s="125" t="s">
        <v>6</v>
      </c>
    </row>
    <row r="6" ht="17.25" customHeight="1" spans="1:4">
      <c r="A6" s="30"/>
      <c r="B6" s="18"/>
      <c r="C6" s="30"/>
      <c r="D6" s="18"/>
    </row>
    <row r="7" ht="22.5" customHeight="1" spans="1:4">
      <c r="A7" s="194" t="s">
        <v>121</v>
      </c>
      <c r="B7" s="195">
        <v>23747601.09</v>
      </c>
      <c r="C7" s="196" t="s">
        <v>122</v>
      </c>
      <c r="D7" s="107">
        <v>27965442.22</v>
      </c>
    </row>
    <row r="8" ht="22.5" customHeight="1" spans="1:4">
      <c r="A8" s="197" t="s">
        <v>123</v>
      </c>
      <c r="B8" s="195">
        <v>23747601.09</v>
      </c>
      <c r="C8" s="198" t="s">
        <v>124</v>
      </c>
      <c r="D8" s="107"/>
    </row>
    <row r="9" ht="22.5" customHeight="1" spans="1:4">
      <c r="A9" s="197" t="s">
        <v>125</v>
      </c>
      <c r="B9" s="199"/>
      <c r="C9" s="198" t="s">
        <v>126</v>
      </c>
      <c r="D9" s="107"/>
    </row>
    <row r="10" ht="22.5" customHeight="1" spans="1:4">
      <c r="A10" s="197" t="s">
        <v>127</v>
      </c>
      <c r="B10" s="199"/>
      <c r="C10" s="198" t="s">
        <v>128</v>
      </c>
      <c r="D10" s="107"/>
    </row>
    <row r="11" ht="22.5" customHeight="1" spans="1:4">
      <c r="A11" s="200" t="s">
        <v>129</v>
      </c>
      <c r="B11" s="151">
        <v>4217841.13</v>
      </c>
      <c r="C11" s="198" t="s">
        <v>130</v>
      </c>
      <c r="D11" s="107"/>
    </row>
    <row r="12" ht="22.5" customHeight="1" spans="1:4">
      <c r="A12" s="197" t="s">
        <v>123</v>
      </c>
      <c r="B12" s="151">
        <v>4217841.13</v>
      </c>
      <c r="C12" s="198" t="s">
        <v>131</v>
      </c>
      <c r="D12" s="107">
        <v>19312511.64</v>
      </c>
    </row>
    <row r="13" ht="22.5" customHeight="1" spans="1:4">
      <c r="A13" s="197" t="s">
        <v>125</v>
      </c>
      <c r="B13" s="151"/>
      <c r="C13" s="198" t="s">
        <v>132</v>
      </c>
      <c r="D13" s="107">
        <v>50000</v>
      </c>
    </row>
    <row r="14" ht="22.5" customHeight="1" spans="1:4">
      <c r="A14" s="197" t="s">
        <v>127</v>
      </c>
      <c r="B14" s="151"/>
      <c r="C14" s="198" t="s">
        <v>133</v>
      </c>
      <c r="D14" s="107"/>
    </row>
    <row r="15" ht="22.5" customHeight="1" spans="1:4">
      <c r="A15" s="197"/>
      <c r="B15" s="197"/>
      <c r="C15" s="198" t="s">
        <v>134</v>
      </c>
      <c r="D15" s="107">
        <v>2355533.89</v>
      </c>
    </row>
    <row r="16" ht="22.5" customHeight="1" spans="1:4">
      <c r="A16" s="197"/>
      <c r="B16" s="201"/>
      <c r="C16" s="198" t="s">
        <v>135</v>
      </c>
      <c r="D16" s="107">
        <v>1890457.27</v>
      </c>
    </row>
    <row r="17" ht="22.5" customHeight="1" spans="1:4">
      <c r="A17" s="202"/>
      <c r="B17" s="194"/>
      <c r="C17" s="198" t="s">
        <v>136</v>
      </c>
      <c r="D17" s="107"/>
    </row>
    <row r="18" ht="22.5" customHeight="1" spans="1:4">
      <c r="A18" s="202"/>
      <c r="B18" s="194"/>
      <c r="C18" s="198" t="s">
        <v>137</v>
      </c>
      <c r="D18" s="107"/>
    </row>
    <row r="19" ht="22.5" customHeight="1" spans="1:4">
      <c r="A19" s="141"/>
      <c r="B19" s="141"/>
      <c r="C19" s="198" t="s">
        <v>138</v>
      </c>
      <c r="D19" s="107"/>
    </row>
    <row r="20" ht="22.5" customHeight="1" spans="1:4">
      <c r="A20" s="141"/>
      <c r="B20" s="141"/>
      <c r="C20" s="198" t="s">
        <v>139</v>
      </c>
      <c r="D20" s="107"/>
    </row>
    <row r="21" ht="22.5" customHeight="1" spans="1:4">
      <c r="A21" s="141"/>
      <c r="B21" s="141"/>
      <c r="C21" s="198" t="s">
        <v>140</v>
      </c>
      <c r="D21" s="107"/>
    </row>
    <row r="22" ht="22.5" customHeight="1" spans="1:4">
      <c r="A22" s="141"/>
      <c r="B22" s="141"/>
      <c r="C22" s="198" t="s">
        <v>141</v>
      </c>
      <c r="D22" s="107"/>
    </row>
    <row r="23" ht="22.5" customHeight="1" spans="1:4">
      <c r="A23" s="141"/>
      <c r="B23" s="141"/>
      <c r="C23" s="198" t="s">
        <v>142</v>
      </c>
      <c r="D23" s="107"/>
    </row>
    <row r="24" ht="22.5" customHeight="1" spans="1:4">
      <c r="A24" s="141"/>
      <c r="B24" s="141"/>
      <c r="C24" s="198" t="s">
        <v>143</v>
      </c>
      <c r="D24" s="107"/>
    </row>
    <row r="25" ht="22.5" customHeight="1" spans="1:4">
      <c r="A25" s="141"/>
      <c r="B25" s="141"/>
      <c r="C25" s="198" t="s">
        <v>144</v>
      </c>
      <c r="D25" s="107"/>
    </row>
    <row r="26" ht="22.5" customHeight="1" spans="1:4">
      <c r="A26" s="141"/>
      <c r="B26" s="141"/>
      <c r="C26" s="198" t="s">
        <v>145</v>
      </c>
      <c r="D26" s="107">
        <v>1831627.42</v>
      </c>
    </row>
    <row r="27" ht="22.5" customHeight="1" spans="1:4">
      <c r="A27" s="141"/>
      <c r="B27" s="141"/>
      <c r="C27" s="198" t="s">
        <v>146</v>
      </c>
      <c r="D27" s="107"/>
    </row>
    <row r="28" ht="22.5" customHeight="1" spans="1:4">
      <c r="A28" s="141"/>
      <c r="B28" s="141"/>
      <c r="C28" s="198" t="s">
        <v>147</v>
      </c>
      <c r="D28" s="107"/>
    </row>
    <row r="29" ht="22.5" customHeight="1" spans="1:4">
      <c r="A29" s="141"/>
      <c r="B29" s="141"/>
      <c r="C29" s="198" t="s">
        <v>148</v>
      </c>
      <c r="D29" s="107"/>
    </row>
    <row r="30" ht="22.5" customHeight="1" spans="1:4">
      <c r="A30" s="141"/>
      <c r="B30" s="141"/>
      <c r="C30" s="198" t="s">
        <v>149</v>
      </c>
      <c r="D30" s="107"/>
    </row>
    <row r="31" ht="22.5" customHeight="1" spans="1:4">
      <c r="A31" s="203"/>
      <c r="B31" s="194"/>
      <c r="C31" s="198" t="s">
        <v>150</v>
      </c>
      <c r="D31" s="107">
        <v>2525312</v>
      </c>
    </row>
    <row r="32" ht="22.5" customHeight="1" spans="1:4">
      <c r="A32" s="203"/>
      <c r="B32" s="194"/>
      <c r="C32" s="198" t="s">
        <v>151</v>
      </c>
      <c r="D32" s="107"/>
    </row>
    <row r="33" ht="22.5" customHeight="1" spans="1:4">
      <c r="A33" s="203"/>
      <c r="B33" s="194"/>
      <c r="C33" s="198" t="s">
        <v>152</v>
      </c>
      <c r="D33" s="107"/>
    </row>
    <row r="34" ht="22.5" customHeight="1" spans="1:4">
      <c r="A34" s="203"/>
      <c r="B34" s="194"/>
      <c r="C34" s="198" t="s">
        <v>153</v>
      </c>
      <c r="D34" s="107"/>
    </row>
    <row r="35" ht="22.5" customHeight="1" spans="1:4">
      <c r="A35" s="203"/>
      <c r="B35" s="194"/>
      <c r="C35" s="202" t="s">
        <v>154</v>
      </c>
      <c r="D35" s="194"/>
    </row>
    <row r="36" ht="22.5" customHeight="1" spans="1:4">
      <c r="A36" s="204" t="s">
        <v>155</v>
      </c>
      <c r="B36" s="205">
        <v>27965442.22</v>
      </c>
      <c r="C36" s="203" t="s">
        <v>53</v>
      </c>
      <c r="D36" s="205">
        <v>27965442.22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selection activeCell="A3" sqref="A3:E3"/>
    </sheetView>
  </sheetViews>
  <sheetFormatPr defaultColWidth="10.712962962963" defaultRowHeight="14.25" customHeight="1" outlineLevelCol="6"/>
  <cols>
    <col min="1" max="1" width="23.5740740740741" customWidth="1"/>
    <col min="2" max="2" width="51.2777777777778" customWidth="1"/>
    <col min="3" max="3" width="28.2777777777778" customWidth="1"/>
    <col min="4" max="4" width="23.8518518518519" customWidth="1"/>
    <col min="5" max="7" width="28.2777777777778" customWidth="1"/>
  </cols>
  <sheetData>
    <row r="1" customHeight="1" spans="1:7">
      <c r="D1" s="143"/>
      <c r="F1" s="62"/>
      <c r="G1" s="37" t="s">
        <v>156</v>
      </c>
    </row>
    <row r="2" ht="39" customHeight="1" spans="1:7">
      <c r="A2" s="4" t="s">
        <v>157</v>
      </c>
      <c r="B2" s="124"/>
      <c r="C2" s="124"/>
      <c r="D2" s="124"/>
      <c r="E2" s="124"/>
      <c r="F2" s="124"/>
      <c r="G2" s="124"/>
    </row>
    <row r="3" ht="18" customHeight="1" spans="1:7">
      <c r="A3" s="6" t="str">
        <f>"单位名称："&amp;"迪庆藏族自治州幼儿园"</f>
        <v>单位名称：迪庆藏族自治州幼儿园</v>
      </c>
      <c r="B3" s="180"/>
      <c r="C3" s="169"/>
      <c r="D3" s="169"/>
      <c r="E3" s="169"/>
      <c r="F3" s="120"/>
      <c r="G3" s="111" t="s">
        <v>2</v>
      </c>
    </row>
    <row r="4" ht="20.25" customHeight="1" spans="1:7">
      <c r="A4" s="181" t="s">
        <v>158</v>
      </c>
      <c r="B4" s="182"/>
      <c r="C4" s="125" t="s">
        <v>58</v>
      </c>
      <c r="D4" s="158" t="s">
        <v>78</v>
      </c>
      <c r="E4" s="13"/>
      <c r="F4" s="14"/>
      <c r="G4" s="145" t="s">
        <v>79</v>
      </c>
    </row>
    <row r="5" ht="20.25" customHeight="1" spans="1:7">
      <c r="A5" s="183" t="s">
        <v>76</v>
      </c>
      <c r="B5" s="183" t="s">
        <v>77</v>
      </c>
      <c r="C5" s="30"/>
      <c r="D5" s="184" t="s">
        <v>60</v>
      </c>
      <c r="E5" s="184" t="s">
        <v>159</v>
      </c>
      <c r="F5" s="184" t="s">
        <v>160</v>
      </c>
      <c r="G5" s="115"/>
    </row>
    <row r="6" ht="19.5" customHeight="1" spans="1:7">
      <c r="A6" s="183" t="s">
        <v>161</v>
      </c>
      <c r="B6" s="183" t="s">
        <v>162</v>
      </c>
      <c r="C6" s="183" t="s">
        <v>163</v>
      </c>
      <c r="D6" s="184">
        <v>4</v>
      </c>
      <c r="E6" s="185" t="s">
        <v>164</v>
      </c>
      <c r="F6" s="185" t="s">
        <v>165</v>
      </c>
      <c r="G6" s="183" t="s">
        <v>166</v>
      </c>
    </row>
    <row r="7" ht="22.5" customHeight="1" spans="1:7">
      <c r="A7" s="139" t="s">
        <v>87</v>
      </c>
      <c r="B7" s="139" t="s">
        <v>88</v>
      </c>
      <c r="C7" s="186">
        <v>19312511.64</v>
      </c>
      <c r="D7" s="186">
        <v>16734982.51</v>
      </c>
      <c r="E7" s="186">
        <v>16322647.37</v>
      </c>
      <c r="F7" s="186">
        <v>412335.14</v>
      </c>
      <c r="G7" s="186">
        <v>2577529.13</v>
      </c>
    </row>
    <row r="8" ht="22.5" customHeight="1" spans="1:7">
      <c r="A8" s="187" t="s">
        <v>89</v>
      </c>
      <c r="B8" s="187" t="s">
        <v>167</v>
      </c>
      <c r="C8" s="186">
        <v>19312511.64</v>
      </c>
      <c r="D8" s="186">
        <v>16734982.51</v>
      </c>
      <c r="E8" s="186">
        <v>16322647.37</v>
      </c>
      <c r="F8" s="186">
        <v>412335.14</v>
      </c>
      <c r="G8" s="186">
        <v>2577529.13</v>
      </c>
    </row>
    <row r="9" ht="22.5" customHeight="1" spans="1:7">
      <c r="A9" s="188" t="s">
        <v>90</v>
      </c>
      <c r="B9" s="188" t="s">
        <v>168</v>
      </c>
      <c r="C9" s="186">
        <v>19312511.64</v>
      </c>
      <c r="D9" s="186">
        <v>16734982.51</v>
      </c>
      <c r="E9" s="186">
        <v>16322647.37</v>
      </c>
      <c r="F9" s="186">
        <v>412335.14</v>
      </c>
      <c r="G9" s="186">
        <v>2577529.13</v>
      </c>
    </row>
    <row r="10" ht="22.5" customHeight="1" spans="1:7">
      <c r="A10" s="139" t="s">
        <v>91</v>
      </c>
      <c r="B10" s="139" t="s">
        <v>92</v>
      </c>
      <c r="C10" s="186">
        <v>50000</v>
      </c>
      <c r="D10" s="186"/>
      <c r="E10" s="186"/>
      <c r="F10" s="186"/>
      <c r="G10" s="186">
        <v>50000</v>
      </c>
    </row>
    <row r="11" ht="22.5" customHeight="1" spans="1:7">
      <c r="A11" s="187" t="s">
        <v>93</v>
      </c>
      <c r="B11" s="187" t="s">
        <v>169</v>
      </c>
      <c r="C11" s="186">
        <v>50000</v>
      </c>
      <c r="D11" s="186"/>
      <c r="E11" s="186"/>
      <c r="F11" s="186"/>
      <c r="G11" s="186">
        <v>50000</v>
      </c>
    </row>
    <row r="12" ht="22.5" customHeight="1" spans="1:7">
      <c r="A12" s="188" t="s">
        <v>94</v>
      </c>
      <c r="B12" s="188" t="s">
        <v>170</v>
      </c>
      <c r="C12" s="186">
        <v>50000</v>
      </c>
      <c r="D12" s="186"/>
      <c r="E12" s="186"/>
      <c r="F12" s="186"/>
      <c r="G12" s="186">
        <v>50000</v>
      </c>
    </row>
    <row r="13" ht="22.5" customHeight="1" spans="1:7">
      <c r="A13" s="139" t="s">
        <v>95</v>
      </c>
      <c r="B13" s="139" t="s">
        <v>96</v>
      </c>
      <c r="C13" s="186">
        <v>2355533.89</v>
      </c>
      <c r="D13" s="186">
        <v>2355533.89</v>
      </c>
      <c r="E13" s="186">
        <v>2323533.89</v>
      </c>
      <c r="F13" s="186">
        <v>32000</v>
      </c>
      <c r="G13" s="186"/>
    </row>
    <row r="14" ht="22.5" customHeight="1" spans="1:7">
      <c r="A14" s="187" t="s">
        <v>97</v>
      </c>
      <c r="B14" s="187" t="s">
        <v>171</v>
      </c>
      <c r="C14" s="186">
        <v>2343929.89</v>
      </c>
      <c r="D14" s="186">
        <v>2343929.89</v>
      </c>
      <c r="E14" s="186">
        <v>2311929.89</v>
      </c>
      <c r="F14" s="186">
        <v>32000</v>
      </c>
      <c r="G14" s="186"/>
    </row>
    <row r="15" ht="22.5" customHeight="1" spans="1:7">
      <c r="A15" s="188" t="s">
        <v>98</v>
      </c>
      <c r="B15" s="188" t="s">
        <v>172</v>
      </c>
      <c r="C15" s="186">
        <v>2311929.89</v>
      </c>
      <c r="D15" s="186">
        <v>2311929.89</v>
      </c>
      <c r="E15" s="186">
        <v>2311929.89</v>
      </c>
      <c r="F15" s="186"/>
      <c r="G15" s="186"/>
    </row>
    <row r="16" ht="22.5" customHeight="1" spans="1:7">
      <c r="A16" s="188" t="s">
        <v>100</v>
      </c>
      <c r="B16" s="188" t="s">
        <v>173</v>
      </c>
      <c r="C16" s="186">
        <v>32000</v>
      </c>
      <c r="D16" s="186">
        <v>32000</v>
      </c>
      <c r="E16" s="186"/>
      <c r="F16" s="186">
        <v>32000</v>
      </c>
      <c r="G16" s="186"/>
    </row>
    <row r="17" ht="22.5" customHeight="1" spans="1:7">
      <c r="A17" s="187" t="s">
        <v>101</v>
      </c>
      <c r="B17" s="187" t="s">
        <v>174</v>
      </c>
      <c r="C17" s="186">
        <v>11604</v>
      </c>
      <c r="D17" s="186">
        <v>11604</v>
      </c>
      <c r="E17" s="186">
        <v>11604</v>
      </c>
      <c r="F17" s="186"/>
      <c r="G17" s="186"/>
    </row>
    <row r="18" ht="22.5" customHeight="1" spans="1:7">
      <c r="A18" s="188" t="s">
        <v>102</v>
      </c>
      <c r="B18" s="188" t="s">
        <v>175</v>
      </c>
      <c r="C18" s="186">
        <v>11604</v>
      </c>
      <c r="D18" s="186">
        <v>11604</v>
      </c>
      <c r="E18" s="186">
        <v>11604</v>
      </c>
      <c r="F18" s="186"/>
      <c r="G18" s="186"/>
    </row>
    <row r="19" ht="22.5" customHeight="1" spans="1:7">
      <c r="A19" s="139" t="s">
        <v>103</v>
      </c>
      <c r="B19" s="139" t="s">
        <v>104</v>
      </c>
      <c r="C19" s="186">
        <v>1890457.27</v>
      </c>
      <c r="D19" s="186">
        <v>1890457.27</v>
      </c>
      <c r="E19" s="186">
        <v>1890457.27</v>
      </c>
      <c r="F19" s="186"/>
      <c r="G19" s="186"/>
    </row>
    <row r="20" ht="22.5" customHeight="1" spans="1:7">
      <c r="A20" s="187" t="s">
        <v>105</v>
      </c>
      <c r="B20" s="187" t="s">
        <v>176</v>
      </c>
      <c r="C20" s="186">
        <v>1890457.27</v>
      </c>
      <c r="D20" s="186">
        <v>1890457.27</v>
      </c>
      <c r="E20" s="186">
        <v>1890457.27</v>
      </c>
      <c r="F20" s="186"/>
      <c r="G20" s="186"/>
    </row>
    <row r="21" ht="22.5" customHeight="1" spans="1:7">
      <c r="A21" s="188" t="s">
        <v>107</v>
      </c>
      <c r="B21" s="188" t="s">
        <v>177</v>
      </c>
      <c r="C21" s="186">
        <v>1057773.96</v>
      </c>
      <c r="D21" s="186">
        <v>1057773.96</v>
      </c>
      <c r="E21" s="186">
        <v>1057773.96</v>
      </c>
      <c r="F21" s="186"/>
      <c r="G21" s="186"/>
    </row>
    <row r="22" ht="22.5" customHeight="1" spans="1:7">
      <c r="A22" s="188" t="s">
        <v>108</v>
      </c>
      <c r="B22" s="188" t="s">
        <v>178</v>
      </c>
      <c r="C22" s="186">
        <v>754980.71</v>
      </c>
      <c r="D22" s="186">
        <v>754980.71</v>
      </c>
      <c r="E22" s="186">
        <v>754980.71</v>
      </c>
      <c r="F22" s="186"/>
      <c r="G22" s="186"/>
    </row>
    <row r="23" ht="22.5" customHeight="1" spans="1:7">
      <c r="A23" s="188" t="s">
        <v>109</v>
      </c>
      <c r="B23" s="188" t="s">
        <v>179</v>
      </c>
      <c r="C23" s="186">
        <v>77702.6</v>
      </c>
      <c r="D23" s="186">
        <v>77702.6</v>
      </c>
      <c r="E23" s="186">
        <v>77702.6</v>
      </c>
      <c r="F23" s="186"/>
      <c r="G23" s="186"/>
    </row>
    <row r="24" ht="22.5" customHeight="1" spans="1:7">
      <c r="A24" s="139" t="s">
        <v>110</v>
      </c>
      <c r="B24" s="139" t="s">
        <v>111</v>
      </c>
      <c r="C24" s="186">
        <v>1831627.42</v>
      </c>
      <c r="D24" s="186">
        <v>1831627.42</v>
      </c>
      <c r="E24" s="186">
        <v>1831627.42</v>
      </c>
      <c r="F24" s="186"/>
      <c r="G24" s="186"/>
    </row>
    <row r="25" ht="22.5" customHeight="1" spans="1:7">
      <c r="A25" s="187" t="s">
        <v>112</v>
      </c>
      <c r="B25" s="187" t="s">
        <v>180</v>
      </c>
      <c r="C25" s="186">
        <v>1831627.42</v>
      </c>
      <c r="D25" s="186">
        <v>1831627.42</v>
      </c>
      <c r="E25" s="186">
        <v>1831627.42</v>
      </c>
      <c r="F25" s="186"/>
      <c r="G25" s="186"/>
    </row>
    <row r="26" ht="22.5" customHeight="1" spans="1:7">
      <c r="A26" s="188" t="s">
        <v>113</v>
      </c>
      <c r="B26" s="188" t="s">
        <v>181</v>
      </c>
      <c r="C26" s="186">
        <v>1831627.42</v>
      </c>
      <c r="D26" s="186">
        <v>1831627.42</v>
      </c>
      <c r="E26" s="186">
        <v>1831627.42</v>
      </c>
      <c r="F26" s="186"/>
      <c r="G26" s="186"/>
    </row>
    <row r="27" ht="22.5" customHeight="1" spans="1:7">
      <c r="A27" s="139" t="s">
        <v>114</v>
      </c>
      <c r="B27" s="139" t="s">
        <v>86</v>
      </c>
      <c r="C27" s="186">
        <v>2525312</v>
      </c>
      <c r="D27" s="186"/>
      <c r="E27" s="186"/>
      <c r="F27" s="186"/>
      <c r="G27" s="186">
        <v>2525312</v>
      </c>
    </row>
    <row r="28" ht="22.5" customHeight="1" spans="1:7">
      <c r="A28" s="187" t="s">
        <v>115</v>
      </c>
      <c r="B28" s="187" t="s">
        <v>86</v>
      </c>
      <c r="C28" s="186">
        <v>2525312</v>
      </c>
      <c r="D28" s="186"/>
      <c r="E28" s="186"/>
      <c r="F28" s="186"/>
      <c r="G28" s="186">
        <v>2525312</v>
      </c>
    </row>
    <row r="29" ht="22.5" customHeight="1" spans="1:7">
      <c r="A29" s="188" t="s">
        <v>116</v>
      </c>
      <c r="B29" s="188" t="s">
        <v>86</v>
      </c>
      <c r="C29" s="186">
        <v>2525312</v>
      </c>
      <c r="D29" s="186"/>
      <c r="E29" s="186"/>
      <c r="F29" s="186"/>
      <c r="G29" s="186">
        <v>2525312</v>
      </c>
    </row>
    <row r="30" ht="22.5" customHeight="1" spans="1:7">
      <c r="A30" s="189" t="s">
        <v>117</v>
      </c>
      <c r="B30" s="190" t="s">
        <v>117</v>
      </c>
      <c r="C30" s="191">
        <v>27965442.22</v>
      </c>
      <c r="D30" s="186">
        <v>22812601.09</v>
      </c>
      <c r="E30" s="191">
        <v>22368265.95</v>
      </c>
      <c r="F30" s="191">
        <v>444335.14</v>
      </c>
      <c r="G30" s="191">
        <v>5152841.13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10.712962962963" defaultRowHeight="14.25" customHeight="1" outlineLevelRow="6" outlineLevelCol="5"/>
  <cols>
    <col min="1" max="2" width="32" customWidth="1"/>
    <col min="3" max="6" width="30.1388888888889" customWidth="1"/>
  </cols>
  <sheetData>
    <row r="1" customHeight="1" spans="1:6">
      <c r="A1" s="164"/>
      <c r="B1" s="164"/>
      <c r="C1" s="82"/>
      <c r="D1" s="165"/>
      <c r="F1" s="166" t="s">
        <v>182</v>
      </c>
    </row>
    <row r="2" ht="36.75" customHeight="1" spans="1:6">
      <c r="A2" s="167" t="s">
        <v>183</v>
      </c>
      <c r="B2" s="168"/>
      <c r="C2" s="168"/>
      <c r="D2" s="168"/>
      <c r="E2" s="168"/>
      <c r="F2" s="168"/>
    </row>
    <row r="3" ht="18.75" customHeight="1" spans="1:6">
      <c r="A3" s="6" t="str">
        <f>"单位名称："&amp;"迪庆藏族自治州幼儿园"</f>
        <v>单位名称：迪庆藏族自治州幼儿园</v>
      </c>
      <c r="B3" s="164"/>
      <c r="C3" s="82"/>
      <c r="D3" s="169"/>
      <c r="F3" s="166" t="s">
        <v>184</v>
      </c>
    </row>
    <row r="4" ht="19.5" customHeight="1" spans="1:6">
      <c r="A4" s="170" t="s">
        <v>185</v>
      </c>
      <c r="B4" s="171" t="s">
        <v>186</v>
      </c>
      <c r="C4" s="74" t="s">
        <v>187</v>
      </c>
      <c r="D4" s="172"/>
      <c r="E4" s="173"/>
      <c r="F4" s="171" t="s">
        <v>188</v>
      </c>
    </row>
    <row r="5" ht="19.5" customHeight="1" spans="1:6">
      <c r="A5" s="174"/>
      <c r="B5" s="175"/>
      <c r="C5" s="73" t="s">
        <v>60</v>
      </c>
      <c r="D5" s="73" t="s">
        <v>189</v>
      </c>
      <c r="E5" s="73" t="s">
        <v>190</v>
      </c>
      <c r="F5" s="175"/>
    </row>
    <row r="6" ht="18.75" customHeight="1" spans="1:6">
      <c r="A6" s="176">
        <v>1</v>
      </c>
      <c r="B6" s="176">
        <v>2</v>
      </c>
      <c r="C6" s="177">
        <v>3</v>
      </c>
      <c r="D6" s="176">
        <v>4</v>
      </c>
      <c r="E6" s="176">
        <v>5</v>
      </c>
      <c r="F6" s="176">
        <v>6</v>
      </c>
    </row>
    <row r="7" ht="22.5" customHeight="1" spans="1:6">
      <c r="A7" s="178">
        <v>25000</v>
      </c>
      <c r="B7" s="178"/>
      <c r="C7" s="179">
        <v>25000</v>
      </c>
      <c r="D7" s="178"/>
      <c r="E7" s="178">
        <v>25000</v>
      </c>
      <c r="F7" s="178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opLeftCell="A11" workbookViewId="0">
      <selection activeCell="A3" sqref="A3:G3"/>
    </sheetView>
  </sheetViews>
  <sheetFormatPr defaultColWidth="10.712962962963" defaultRowHeight="14.25" customHeight="1"/>
  <cols>
    <col min="1" max="1" width="38.2777777777778" customWidth="1"/>
    <col min="2" max="2" width="29.712962962963" customWidth="1"/>
    <col min="3" max="3" width="31" customWidth="1"/>
    <col min="4" max="4" width="11.8518518518519" customWidth="1"/>
    <col min="5" max="5" width="20.5648148148148" customWidth="1"/>
    <col min="6" max="6" width="12" customWidth="1"/>
    <col min="7" max="7" width="26.8518518518519" customWidth="1"/>
    <col min="8" max="21" width="23.1388888888889" customWidth="1"/>
    <col min="22" max="23" width="23.2777777777778" customWidth="1"/>
  </cols>
  <sheetData>
    <row r="1" ht="18.75" customHeight="1" spans="1:23">
      <c r="B1" s="154"/>
      <c r="D1" s="155"/>
      <c r="E1" s="155"/>
      <c r="F1" s="155"/>
      <c r="G1" s="155"/>
      <c r="H1" s="80"/>
      <c r="I1" s="80"/>
      <c r="J1" s="80"/>
      <c r="K1" s="80"/>
      <c r="L1" s="80"/>
      <c r="M1" s="80"/>
      <c r="N1" s="2"/>
      <c r="O1" s="2"/>
      <c r="P1" s="2"/>
      <c r="Q1" s="80"/>
      <c r="U1" s="154"/>
      <c r="W1" s="53" t="s">
        <v>191</v>
      </c>
    </row>
    <row r="2" ht="39.75" customHeight="1" spans="1:23">
      <c r="A2" s="156" t="s">
        <v>192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"/>
      <c r="O2" s="5"/>
      <c r="P2" s="5"/>
      <c r="Q2" s="64"/>
      <c r="R2" s="64"/>
      <c r="S2" s="64"/>
      <c r="T2" s="64"/>
      <c r="U2" s="64"/>
      <c r="V2" s="64"/>
      <c r="W2" s="64"/>
    </row>
    <row r="3" ht="18.75" customHeight="1" spans="1:23">
      <c r="A3" s="6" t="str">
        <f>"单位名称："&amp;"迪庆藏族自治州幼儿园"</f>
        <v>单位名称：迪庆藏族自治州幼儿园</v>
      </c>
      <c r="B3" s="157"/>
      <c r="C3" s="157"/>
      <c r="D3" s="157"/>
      <c r="E3" s="157"/>
      <c r="F3" s="157"/>
      <c r="G3" s="157"/>
      <c r="H3" s="87"/>
      <c r="I3" s="87"/>
      <c r="J3" s="87"/>
      <c r="K3" s="87"/>
      <c r="L3" s="87"/>
      <c r="M3" s="87"/>
      <c r="N3" s="8"/>
      <c r="O3" s="8"/>
      <c r="P3" s="8"/>
      <c r="Q3" s="87"/>
      <c r="U3" s="154"/>
      <c r="W3" s="88" t="s">
        <v>184</v>
      </c>
    </row>
    <row r="4" ht="18" customHeight="1" spans="1:23">
      <c r="A4" s="10" t="s">
        <v>193</v>
      </c>
      <c r="B4" s="10" t="s">
        <v>194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58" t="s">
        <v>200</v>
      </c>
      <c r="I4" s="93" t="s">
        <v>200</v>
      </c>
      <c r="J4" s="93"/>
      <c r="K4" s="93"/>
      <c r="L4" s="93"/>
      <c r="M4" s="93"/>
      <c r="N4" s="13"/>
      <c r="O4" s="13"/>
      <c r="P4" s="13"/>
      <c r="Q4" s="69" t="s">
        <v>64</v>
      </c>
      <c r="R4" s="93" t="s">
        <v>81</v>
      </c>
      <c r="S4" s="93"/>
      <c r="T4" s="93"/>
      <c r="U4" s="93"/>
      <c r="V4" s="93"/>
      <c r="W4" s="159"/>
    </row>
    <row r="5" ht="18" customHeight="1" spans="1:23">
      <c r="A5" s="15"/>
      <c r="B5" s="147"/>
      <c r="C5" s="15"/>
      <c r="D5" s="15"/>
      <c r="E5" s="15"/>
      <c r="F5" s="15"/>
      <c r="G5" s="15"/>
      <c r="H5" s="125" t="s">
        <v>58</v>
      </c>
      <c r="I5" s="158" t="s">
        <v>61</v>
      </c>
      <c r="J5" s="93"/>
      <c r="K5" s="93"/>
      <c r="L5" s="93"/>
      <c r="M5" s="159"/>
      <c r="N5" s="12" t="s">
        <v>201</v>
      </c>
      <c r="O5" s="13"/>
      <c r="P5" s="14"/>
      <c r="Q5" s="10" t="s">
        <v>64</v>
      </c>
      <c r="R5" s="158" t="s">
        <v>81</v>
      </c>
      <c r="S5" s="69" t="s">
        <v>67</v>
      </c>
      <c r="T5" s="93" t="s">
        <v>81</v>
      </c>
      <c r="U5" s="69" t="s">
        <v>69</v>
      </c>
      <c r="V5" s="69" t="s">
        <v>70</v>
      </c>
      <c r="W5" s="70" t="s">
        <v>71</v>
      </c>
    </row>
    <row r="6" ht="18.75" customHeight="1" spans="1:23">
      <c r="A6" s="29"/>
      <c r="B6" s="29"/>
      <c r="C6" s="29"/>
      <c r="D6" s="29"/>
      <c r="E6" s="29"/>
      <c r="F6" s="29"/>
      <c r="G6" s="29"/>
      <c r="H6" s="29"/>
      <c r="I6" s="160" t="s">
        <v>202</v>
      </c>
      <c r="J6" s="10" t="s">
        <v>203</v>
      </c>
      <c r="K6" s="10" t="s">
        <v>204</v>
      </c>
      <c r="L6" s="10" t="s">
        <v>205</v>
      </c>
      <c r="M6" s="10" t="s">
        <v>206</v>
      </c>
      <c r="N6" s="10" t="s">
        <v>61</v>
      </c>
      <c r="O6" s="10" t="s">
        <v>62</v>
      </c>
      <c r="P6" s="10" t="s">
        <v>63</v>
      </c>
      <c r="Q6" s="29"/>
      <c r="R6" s="10" t="s">
        <v>60</v>
      </c>
      <c r="S6" s="10" t="s">
        <v>67</v>
      </c>
      <c r="T6" s="10" t="s">
        <v>207</v>
      </c>
      <c r="U6" s="10" t="s">
        <v>69</v>
      </c>
      <c r="V6" s="10" t="s">
        <v>70</v>
      </c>
      <c r="W6" s="10" t="s">
        <v>71</v>
      </c>
    </row>
    <row r="7" ht="37.5" customHeight="1" spans="1:23">
      <c r="A7" s="128"/>
      <c r="B7" s="128"/>
      <c r="C7" s="128"/>
      <c r="D7" s="128"/>
      <c r="E7" s="128"/>
      <c r="F7" s="128"/>
      <c r="G7" s="128"/>
      <c r="H7" s="128"/>
      <c r="I7" s="101" t="s">
        <v>60</v>
      </c>
      <c r="J7" s="17" t="s">
        <v>208</v>
      </c>
      <c r="K7" s="17" t="s">
        <v>204</v>
      </c>
      <c r="L7" s="17" t="s">
        <v>205</v>
      </c>
      <c r="M7" s="17" t="s">
        <v>206</v>
      </c>
      <c r="N7" s="17" t="s">
        <v>204</v>
      </c>
      <c r="O7" s="17" t="s">
        <v>205</v>
      </c>
      <c r="P7" s="17" t="s">
        <v>206</v>
      </c>
      <c r="Q7" s="17" t="s">
        <v>64</v>
      </c>
      <c r="R7" s="17" t="s">
        <v>60</v>
      </c>
      <c r="S7" s="17" t="s">
        <v>67</v>
      </c>
      <c r="T7" s="17" t="s">
        <v>207</v>
      </c>
      <c r="U7" s="17" t="s">
        <v>69</v>
      </c>
      <c r="V7" s="17" t="s">
        <v>70</v>
      </c>
      <c r="W7" s="17" t="s">
        <v>71</v>
      </c>
    </row>
    <row r="8" ht="19.5" customHeight="1" spans="1:23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61">
        <v>12</v>
      </c>
      <c r="M8" s="161">
        <v>13</v>
      </c>
      <c r="N8" s="161">
        <v>14</v>
      </c>
      <c r="O8" s="161">
        <v>15</v>
      </c>
      <c r="P8" s="161">
        <v>16</v>
      </c>
      <c r="Q8" s="161">
        <v>17</v>
      </c>
      <c r="R8" s="161">
        <v>18</v>
      </c>
      <c r="S8" s="161">
        <v>19</v>
      </c>
      <c r="T8" s="161">
        <v>20</v>
      </c>
      <c r="U8" s="161">
        <v>21</v>
      </c>
      <c r="V8" s="161">
        <v>22</v>
      </c>
      <c r="W8" s="161">
        <v>23</v>
      </c>
    </row>
    <row r="9" ht="22.5" customHeight="1" spans="1:23">
      <c r="A9" s="32" t="s">
        <v>73</v>
      </c>
      <c r="B9" s="32"/>
      <c r="C9" s="32"/>
      <c r="D9" s="32"/>
      <c r="E9" s="32"/>
      <c r="F9" s="32"/>
      <c r="G9" s="32"/>
      <c r="H9" s="107"/>
      <c r="I9" s="107"/>
      <c r="J9" s="107"/>
      <c r="K9" s="49"/>
      <c r="L9" s="107"/>
      <c r="M9" s="49"/>
      <c r="N9" s="49"/>
      <c r="O9" s="49"/>
      <c r="P9" s="49"/>
      <c r="Q9" s="107"/>
      <c r="R9" s="107"/>
      <c r="S9" s="107"/>
      <c r="T9" s="107"/>
      <c r="U9" s="107"/>
      <c r="V9" s="107"/>
      <c r="W9" s="107"/>
    </row>
    <row r="10" ht="22.5" customHeight="1" spans="1:23">
      <c r="A10" s="32" t="s">
        <v>73</v>
      </c>
      <c r="B10" s="32" t="s">
        <v>209</v>
      </c>
      <c r="C10" s="32" t="s">
        <v>210</v>
      </c>
      <c r="D10" s="32" t="s">
        <v>90</v>
      </c>
      <c r="E10" s="32" t="s">
        <v>168</v>
      </c>
      <c r="F10" s="32" t="s">
        <v>211</v>
      </c>
      <c r="G10" s="32" t="s">
        <v>212</v>
      </c>
      <c r="H10" s="107">
        <v>4150908</v>
      </c>
      <c r="I10" s="107">
        <v>4150908</v>
      </c>
      <c r="J10" s="107"/>
      <c r="K10" s="49"/>
      <c r="L10" s="107">
        <v>4150908</v>
      </c>
      <c r="M10" s="49"/>
      <c r="N10" s="151"/>
      <c r="O10" s="151"/>
      <c r="P10" s="151"/>
      <c r="Q10" s="107"/>
      <c r="R10" s="107"/>
      <c r="S10" s="107"/>
      <c r="T10" s="107"/>
      <c r="U10" s="107"/>
      <c r="V10" s="107"/>
      <c r="W10" s="107"/>
    </row>
    <row r="11" ht="22.5" customHeight="1" spans="1:23">
      <c r="A11" s="32" t="s">
        <v>73</v>
      </c>
      <c r="B11" s="32" t="s">
        <v>209</v>
      </c>
      <c r="C11" s="32" t="s">
        <v>210</v>
      </c>
      <c r="D11" s="32" t="s">
        <v>90</v>
      </c>
      <c r="E11" s="32" t="s">
        <v>168</v>
      </c>
      <c r="F11" s="32" t="s">
        <v>213</v>
      </c>
      <c r="G11" s="32" t="s">
        <v>214</v>
      </c>
      <c r="H11" s="107">
        <v>3237640.8</v>
      </c>
      <c r="I11" s="107">
        <v>3237640.8</v>
      </c>
      <c r="J11" s="24"/>
      <c r="K11" s="24"/>
      <c r="L11" s="107">
        <v>3237640.8</v>
      </c>
      <c r="M11" s="24"/>
      <c r="N11" s="151"/>
      <c r="O11" s="151"/>
      <c r="P11" s="151"/>
      <c r="Q11" s="107"/>
      <c r="R11" s="107"/>
      <c r="S11" s="107"/>
      <c r="T11" s="107"/>
      <c r="U11" s="107"/>
      <c r="V11" s="107"/>
      <c r="W11" s="107"/>
    </row>
    <row r="12" ht="22.5" customHeight="1" spans="1:23">
      <c r="A12" s="32" t="s">
        <v>73</v>
      </c>
      <c r="B12" s="32" t="s">
        <v>209</v>
      </c>
      <c r="C12" s="32" t="s">
        <v>210</v>
      </c>
      <c r="D12" s="32" t="s">
        <v>90</v>
      </c>
      <c r="E12" s="32" t="s">
        <v>168</v>
      </c>
      <c r="F12" s="32" t="s">
        <v>215</v>
      </c>
      <c r="G12" s="32" t="s">
        <v>216</v>
      </c>
      <c r="H12" s="107">
        <v>5118804</v>
      </c>
      <c r="I12" s="107">
        <v>5118804</v>
      </c>
      <c r="J12" s="24"/>
      <c r="K12" s="24"/>
      <c r="L12" s="107">
        <v>5118804</v>
      </c>
      <c r="M12" s="24"/>
      <c r="N12" s="151"/>
      <c r="O12" s="151"/>
      <c r="P12" s="151"/>
      <c r="Q12" s="107"/>
      <c r="R12" s="107"/>
      <c r="S12" s="107"/>
      <c r="T12" s="107"/>
      <c r="U12" s="107"/>
      <c r="V12" s="107"/>
      <c r="W12" s="107"/>
    </row>
    <row r="13" ht="22.5" customHeight="1" spans="1:23">
      <c r="A13" s="32" t="s">
        <v>73</v>
      </c>
      <c r="B13" s="32" t="s">
        <v>209</v>
      </c>
      <c r="C13" s="32" t="s">
        <v>210</v>
      </c>
      <c r="D13" s="32" t="s">
        <v>90</v>
      </c>
      <c r="E13" s="32" t="s">
        <v>168</v>
      </c>
      <c r="F13" s="32" t="s">
        <v>215</v>
      </c>
      <c r="G13" s="32" t="s">
        <v>216</v>
      </c>
      <c r="H13" s="107">
        <v>345909</v>
      </c>
      <c r="I13" s="107">
        <v>345909</v>
      </c>
      <c r="J13" s="24"/>
      <c r="K13" s="24"/>
      <c r="L13" s="107">
        <v>345909</v>
      </c>
      <c r="M13" s="24"/>
      <c r="N13" s="151"/>
      <c r="O13" s="151"/>
      <c r="P13" s="151"/>
      <c r="Q13" s="107"/>
      <c r="R13" s="107"/>
      <c r="S13" s="107"/>
      <c r="T13" s="107"/>
      <c r="U13" s="107"/>
      <c r="V13" s="107"/>
      <c r="W13" s="107"/>
    </row>
    <row r="14" ht="22.5" customHeight="1" spans="1:23">
      <c r="A14" s="32" t="s">
        <v>73</v>
      </c>
      <c r="B14" s="32" t="s">
        <v>217</v>
      </c>
      <c r="C14" s="32" t="s">
        <v>218</v>
      </c>
      <c r="D14" s="32" t="s">
        <v>90</v>
      </c>
      <c r="E14" s="32" t="s">
        <v>168</v>
      </c>
      <c r="F14" s="32" t="s">
        <v>215</v>
      </c>
      <c r="G14" s="32" t="s">
        <v>216</v>
      </c>
      <c r="H14" s="107">
        <v>2556660</v>
      </c>
      <c r="I14" s="107">
        <v>2556660</v>
      </c>
      <c r="J14" s="24"/>
      <c r="K14" s="24"/>
      <c r="L14" s="107">
        <v>2556660</v>
      </c>
      <c r="M14" s="24"/>
      <c r="N14" s="151"/>
      <c r="O14" s="151"/>
      <c r="P14" s="151"/>
      <c r="Q14" s="107"/>
      <c r="R14" s="107"/>
      <c r="S14" s="107"/>
      <c r="T14" s="107"/>
      <c r="U14" s="107"/>
      <c r="V14" s="107"/>
      <c r="W14" s="107"/>
    </row>
    <row r="15" ht="22.5" customHeight="1" spans="1:23">
      <c r="A15" s="32" t="s">
        <v>73</v>
      </c>
      <c r="B15" s="32" t="s">
        <v>217</v>
      </c>
      <c r="C15" s="32" t="s">
        <v>218</v>
      </c>
      <c r="D15" s="32" t="s">
        <v>90</v>
      </c>
      <c r="E15" s="32" t="s">
        <v>168</v>
      </c>
      <c r="F15" s="32" t="s">
        <v>215</v>
      </c>
      <c r="G15" s="32" t="s">
        <v>216</v>
      </c>
      <c r="H15" s="107">
        <v>814000</v>
      </c>
      <c r="I15" s="107">
        <v>814000</v>
      </c>
      <c r="J15" s="24"/>
      <c r="K15" s="24"/>
      <c r="L15" s="107">
        <v>814000</v>
      </c>
      <c r="M15" s="24"/>
      <c r="N15" s="151"/>
      <c r="O15" s="151"/>
      <c r="P15" s="151"/>
      <c r="Q15" s="107"/>
      <c r="R15" s="107"/>
      <c r="S15" s="107"/>
      <c r="T15" s="107"/>
      <c r="U15" s="107"/>
      <c r="V15" s="107"/>
      <c r="W15" s="107"/>
    </row>
    <row r="16" ht="22.5" customHeight="1" spans="1:23">
      <c r="A16" s="32" t="s">
        <v>73</v>
      </c>
      <c r="B16" s="32" t="s">
        <v>219</v>
      </c>
      <c r="C16" s="32" t="s">
        <v>220</v>
      </c>
      <c r="D16" s="32" t="s">
        <v>98</v>
      </c>
      <c r="E16" s="32" t="s">
        <v>172</v>
      </c>
      <c r="F16" s="32" t="s">
        <v>221</v>
      </c>
      <c r="G16" s="32" t="s">
        <v>222</v>
      </c>
      <c r="H16" s="107">
        <v>2311929.89</v>
      </c>
      <c r="I16" s="107">
        <v>2311929.89</v>
      </c>
      <c r="J16" s="24"/>
      <c r="K16" s="24"/>
      <c r="L16" s="107">
        <v>2311929.89</v>
      </c>
      <c r="M16" s="24"/>
      <c r="N16" s="151"/>
      <c r="O16" s="151"/>
      <c r="P16" s="151"/>
      <c r="Q16" s="107"/>
      <c r="R16" s="107"/>
      <c r="S16" s="107"/>
      <c r="T16" s="107"/>
      <c r="U16" s="107"/>
      <c r="V16" s="107"/>
      <c r="W16" s="107"/>
    </row>
    <row r="17" ht="22.5" customHeight="1" spans="1:23">
      <c r="A17" s="32" t="s">
        <v>73</v>
      </c>
      <c r="B17" s="32" t="s">
        <v>219</v>
      </c>
      <c r="C17" s="32" t="s">
        <v>220</v>
      </c>
      <c r="D17" s="32" t="s">
        <v>107</v>
      </c>
      <c r="E17" s="32" t="s">
        <v>177</v>
      </c>
      <c r="F17" s="32" t="s">
        <v>223</v>
      </c>
      <c r="G17" s="32" t="s">
        <v>224</v>
      </c>
      <c r="H17" s="107">
        <v>1057773.96</v>
      </c>
      <c r="I17" s="107">
        <v>1057773.96</v>
      </c>
      <c r="J17" s="24"/>
      <c r="K17" s="24"/>
      <c r="L17" s="107">
        <v>1057773.96</v>
      </c>
      <c r="M17" s="24"/>
      <c r="N17" s="151"/>
      <c r="O17" s="151"/>
      <c r="P17" s="151"/>
      <c r="Q17" s="107"/>
      <c r="R17" s="107"/>
      <c r="S17" s="107"/>
      <c r="T17" s="107"/>
      <c r="U17" s="107"/>
      <c r="V17" s="107"/>
      <c r="W17" s="107"/>
    </row>
    <row r="18" ht="22.5" customHeight="1" spans="1:23">
      <c r="A18" s="32" t="s">
        <v>73</v>
      </c>
      <c r="B18" s="32" t="s">
        <v>219</v>
      </c>
      <c r="C18" s="32" t="s">
        <v>220</v>
      </c>
      <c r="D18" s="32" t="s">
        <v>108</v>
      </c>
      <c r="E18" s="32" t="s">
        <v>178</v>
      </c>
      <c r="F18" s="32" t="s">
        <v>225</v>
      </c>
      <c r="G18" s="32" t="s">
        <v>226</v>
      </c>
      <c r="H18" s="107">
        <v>564146.11</v>
      </c>
      <c r="I18" s="107">
        <v>564146.11</v>
      </c>
      <c r="J18" s="24"/>
      <c r="K18" s="24"/>
      <c r="L18" s="107">
        <v>564146.11</v>
      </c>
      <c r="M18" s="24"/>
      <c r="N18" s="151"/>
      <c r="O18" s="151"/>
      <c r="P18" s="151"/>
      <c r="Q18" s="107"/>
      <c r="R18" s="107"/>
      <c r="S18" s="107"/>
      <c r="T18" s="107"/>
      <c r="U18" s="107"/>
      <c r="V18" s="107"/>
      <c r="W18" s="107"/>
    </row>
    <row r="19" ht="22.5" customHeight="1" spans="1:23">
      <c r="A19" s="32" t="s">
        <v>73</v>
      </c>
      <c r="B19" s="32" t="s">
        <v>219</v>
      </c>
      <c r="C19" s="32" t="s">
        <v>220</v>
      </c>
      <c r="D19" s="32" t="s">
        <v>108</v>
      </c>
      <c r="E19" s="32" t="s">
        <v>178</v>
      </c>
      <c r="F19" s="32" t="s">
        <v>225</v>
      </c>
      <c r="G19" s="32" t="s">
        <v>226</v>
      </c>
      <c r="H19" s="107">
        <v>190834.6</v>
      </c>
      <c r="I19" s="107">
        <v>190834.6</v>
      </c>
      <c r="J19" s="24"/>
      <c r="K19" s="24"/>
      <c r="L19" s="107">
        <v>190834.6</v>
      </c>
      <c r="M19" s="24"/>
      <c r="N19" s="151"/>
      <c r="O19" s="151"/>
      <c r="P19" s="151"/>
      <c r="Q19" s="107"/>
      <c r="R19" s="107"/>
      <c r="S19" s="107"/>
      <c r="T19" s="107"/>
      <c r="U19" s="107"/>
      <c r="V19" s="107"/>
      <c r="W19" s="107"/>
    </row>
    <row r="20" ht="22.5" customHeight="1" spans="1:23">
      <c r="A20" s="32" t="s">
        <v>73</v>
      </c>
      <c r="B20" s="32" t="s">
        <v>219</v>
      </c>
      <c r="C20" s="32" t="s">
        <v>220</v>
      </c>
      <c r="D20" s="32" t="s">
        <v>90</v>
      </c>
      <c r="E20" s="32" t="s">
        <v>168</v>
      </c>
      <c r="F20" s="32" t="s">
        <v>227</v>
      </c>
      <c r="G20" s="32" t="s">
        <v>228</v>
      </c>
      <c r="H20" s="107">
        <v>98725.57</v>
      </c>
      <c r="I20" s="107">
        <v>98725.57</v>
      </c>
      <c r="J20" s="24"/>
      <c r="K20" s="24"/>
      <c r="L20" s="107">
        <v>98725.57</v>
      </c>
      <c r="M20" s="24"/>
      <c r="N20" s="151"/>
      <c r="O20" s="151"/>
      <c r="P20" s="151"/>
      <c r="Q20" s="107"/>
      <c r="R20" s="107"/>
      <c r="S20" s="107"/>
      <c r="T20" s="107"/>
      <c r="U20" s="107"/>
      <c r="V20" s="107"/>
      <c r="W20" s="107"/>
    </row>
    <row r="21" ht="22.5" customHeight="1" spans="1:23">
      <c r="A21" s="32" t="s">
        <v>73</v>
      </c>
      <c r="B21" s="32" t="s">
        <v>219</v>
      </c>
      <c r="C21" s="32" t="s">
        <v>220</v>
      </c>
      <c r="D21" s="32" t="s">
        <v>109</v>
      </c>
      <c r="E21" s="32" t="s">
        <v>179</v>
      </c>
      <c r="F21" s="32" t="s">
        <v>227</v>
      </c>
      <c r="G21" s="32" t="s">
        <v>228</v>
      </c>
      <c r="H21" s="107">
        <v>46238.6</v>
      </c>
      <c r="I21" s="107">
        <v>46238.6</v>
      </c>
      <c r="J21" s="24"/>
      <c r="K21" s="24"/>
      <c r="L21" s="107">
        <v>46238.6</v>
      </c>
      <c r="M21" s="24"/>
      <c r="N21" s="151"/>
      <c r="O21" s="151"/>
      <c r="P21" s="151"/>
      <c r="Q21" s="107"/>
      <c r="R21" s="107"/>
      <c r="S21" s="107"/>
      <c r="T21" s="107"/>
      <c r="U21" s="107"/>
      <c r="V21" s="107"/>
      <c r="W21" s="107"/>
    </row>
    <row r="22" ht="22.5" customHeight="1" spans="1:23">
      <c r="A22" s="32" t="s">
        <v>73</v>
      </c>
      <c r="B22" s="32" t="s">
        <v>219</v>
      </c>
      <c r="C22" s="32" t="s">
        <v>220</v>
      </c>
      <c r="D22" s="32" t="s">
        <v>109</v>
      </c>
      <c r="E22" s="32" t="s">
        <v>179</v>
      </c>
      <c r="F22" s="32" t="s">
        <v>227</v>
      </c>
      <c r="G22" s="32" t="s">
        <v>228</v>
      </c>
      <c r="H22" s="107">
        <v>31464</v>
      </c>
      <c r="I22" s="107">
        <v>31464</v>
      </c>
      <c r="J22" s="24"/>
      <c r="K22" s="24"/>
      <c r="L22" s="107">
        <v>31464</v>
      </c>
      <c r="M22" s="24"/>
      <c r="N22" s="151"/>
      <c r="O22" s="151"/>
      <c r="P22" s="151"/>
      <c r="Q22" s="107"/>
      <c r="R22" s="107"/>
      <c r="S22" s="107"/>
      <c r="T22" s="107"/>
      <c r="U22" s="107"/>
      <c r="V22" s="107"/>
      <c r="W22" s="107"/>
    </row>
    <row r="23" ht="22.5" customHeight="1" spans="1:23">
      <c r="A23" s="32" t="s">
        <v>73</v>
      </c>
      <c r="B23" s="32" t="s">
        <v>229</v>
      </c>
      <c r="C23" s="32" t="s">
        <v>181</v>
      </c>
      <c r="D23" s="32" t="s">
        <v>113</v>
      </c>
      <c r="E23" s="32" t="s">
        <v>181</v>
      </c>
      <c r="F23" s="32" t="s">
        <v>230</v>
      </c>
      <c r="G23" s="32" t="s">
        <v>181</v>
      </c>
      <c r="H23" s="107">
        <v>1831627.42</v>
      </c>
      <c r="I23" s="107">
        <v>1831627.42</v>
      </c>
      <c r="J23" s="24"/>
      <c r="K23" s="24"/>
      <c r="L23" s="107">
        <v>1831627.42</v>
      </c>
      <c r="M23" s="24"/>
      <c r="N23" s="151"/>
      <c r="O23" s="151"/>
      <c r="P23" s="151"/>
      <c r="Q23" s="107"/>
      <c r="R23" s="107"/>
      <c r="S23" s="107"/>
      <c r="T23" s="107"/>
      <c r="U23" s="107"/>
      <c r="V23" s="107"/>
      <c r="W23" s="107"/>
    </row>
    <row r="24" ht="22.5" customHeight="1" spans="1:23">
      <c r="A24" s="32" t="s">
        <v>73</v>
      </c>
      <c r="B24" s="32" t="s">
        <v>231</v>
      </c>
      <c r="C24" s="32" t="s">
        <v>232</v>
      </c>
      <c r="D24" s="32" t="s">
        <v>90</v>
      </c>
      <c r="E24" s="32" t="s">
        <v>168</v>
      </c>
      <c r="F24" s="32" t="s">
        <v>233</v>
      </c>
      <c r="G24" s="32" t="s">
        <v>232</v>
      </c>
      <c r="H24" s="107">
        <v>256235.14</v>
      </c>
      <c r="I24" s="107">
        <v>256235.14</v>
      </c>
      <c r="J24" s="24"/>
      <c r="K24" s="24"/>
      <c r="L24" s="107">
        <v>256235.14</v>
      </c>
      <c r="M24" s="24"/>
      <c r="N24" s="151"/>
      <c r="O24" s="151"/>
      <c r="P24" s="151"/>
      <c r="Q24" s="107"/>
      <c r="R24" s="107"/>
      <c r="S24" s="107"/>
      <c r="T24" s="107"/>
      <c r="U24" s="107"/>
      <c r="V24" s="107"/>
      <c r="W24" s="107"/>
    </row>
    <row r="25" ht="22.5" customHeight="1" spans="1:23">
      <c r="A25" s="32" t="s">
        <v>73</v>
      </c>
      <c r="B25" s="32" t="s">
        <v>234</v>
      </c>
      <c r="C25" s="32" t="s">
        <v>235</v>
      </c>
      <c r="D25" s="32" t="s">
        <v>90</v>
      </c>
      <c r="E25" s="32" t="s">
        <v>168</v>
      </c>
      <c r="F25" s="32" t="s">
        <v>236</v>
      </c>
      <c r="G25" s="32" t="s">
        <v>237</v>
      </c>
      <c r="H25" s="107">
        <v>120000</v>
      </c>
      <c r="I25" s="107">
        <v>120000</v>
      </c>
      <c r="J25" s="24"/>
      <c r="K25" s="24"/>
      <c r="L25" s="107">
        <v>120000</v>
      </c>
      <c r="M25" s="24"/>
      <c r="N25" s="151"/>
      <c r="O25" s="151"/>
      <c r="P25" s="151"/>
      <c r="Q25" s="107"/>
      <c r="R25" s="107"/>
      <c r="S25" s="107"/>
      <c r="T25" s="107"/>
      <c r="U25" s="107"/>
      <c r="V25" s="107"/>
      <c r="W25" s="107"/>
    </row>
    <row r="26" ht="22.5" customHeight="1" spans="1:23">
      <c r="A26" s="32" t="s">
        <v>73</v>
      </c>
      <c r="B26" s="32" t="s">
        <v>238</v>
      </c>
      <c r="C26" s="32" t="s">
        <v>239</v>
      </c>
      <c r="D26" s="32" t="s">
        <v>90</v>
      </c>
      <c r="E26" s="32" t="s">
        <v>168</v>
      </c>
      <c r="F26" s="32" t="s">
        <v>240</v>
      </c>
      <c r="G26" s="32" t="s">
        <v>241</v>
      </c>
      <c r="H26" s="107">
        <v>11100</v>
      </c>
      <c r="I26" s="107">
        <v>11100</v>
      </c>
      <c r="J26" s="24"/>
      <c r="K26" s="24"/>
      <c r="L26" s="107">
        <v>11100</v>
      </c>
      <c r="M26" s="24"/>
      <c r="N26" s="151"/>
      <c r="O26" s="151"/>
      <c r="P26" s="151"/>
      <c r="Q26" s="107"/>
      <c r="R26" s="107"/>
      <c r="S26" s="107"/>
      <c r="T26" s="107"/>
      <c r="U26" s="107"/>
      <c r="V26" s="107"/>
      <c r="W26" s="107"/>
    </row>
    <row r="27" ht="22.5" customHeight="1" spans="1:23">
      <c r="A27" s="32" t="s">
        <v>73</v>
      </c>
      <c r="B27" s="32" t="s">
        <v>242</v>
      </c>
      <c r="C27" s="32" t="s">
        <v>243</v>
      </c>
      <c r="D27" s="32" t="s">
        <v>90</v>
      </c>
      <c r="E27" s="32" t="s">
        <v>168</v>
      </c>
      <c r="F27" s="32" t="s">
        <v>244</v>
      </c>
      <c r="G27" s="32" t="s">
        <v>243</v>
      </c>
      <c r="H27" s="107">
        <v>25000</v>
      </c>
      <c r="I27" s="107">
        <v>25000</v>
      </c>
      <c r="J27" s="24"/>
      <c r="K27" s="24"/>
      <c r="L27" s="107">
        <v>25000</v>
      </c>
      <c r="M27" s="24"/>
      <c r="N27" s="151"/>
      <c r="O27" s="151"/>
      <c r="P27" s="151"/>
      <c r="Q27" s="107"/>
      <c r="R27" s="107"/>
      <c r="S27" s="107"/>
      <c r="T27" s="107"/>
      <c r="U27" s="107"/>
      <c r="V27" s="107"/>
      <c r="W27" s="107"/>
    </row>
    <row r="28" ht="22.5" customHeight="1" spans="1:23">
      <c r="A28" s="32" t="s">
        <v>73</v>
      </c>
      <c r="B28" s="32" t="s">
        <v>245</v>
      </c>
      <c r="C28" s="32" t="s">
        <v>246</v>
      </c>
      <c r="D28" s="32" t="s">
        <v>100</v>
      </c>
      <c r="E28" s="32" t="s">
        <v>173</v>
      </c>
      <c r="F28" s="32" t="s">
        <v>236</v>
      </c>
      <c r="G28" s="32" t="s">
        <v>237</v>
      </c>
      <c r="H28" s="107">
        <v>32000</v>
      </c>
      <c r="I28" s="107">
        <v>32000</v>
      </c>
      <c r="J28" s="24"/>
      <c r="K28" s="24"/>
      <c r="L28" s="107">
        <v>32000</v>
      </c>
      <c r="M28" s="24"/>
      <c r="N28" s="151"/>
      <c r="O28" s="151"/>
      <c r="P28" s="151"/>
      <c r="Q28" s="107"/>
      <c r="R28" s="107"/>
      <c r="S28" s="107"/>
      <c r="T28" s="107"/>
      <c r="U28" s="107"/>
      <c r="V28" s="107"/>
      <c r="W28" s="107"/>
    </row>
    <row r="29" ht="22.5" customHeight="1" spans="1:23">
      <c r="A29" s="32" t="s">
        <v>73</v>
      </c>
      <c r="B29" s="32" t="s">
        <v>247</v>
      </c>
      <c r="C29" s="32" t="s">
        <v>248</v>
      </c>
      <c r="D29" s="32" t="s">
        <v>102</v>
      </c>
      <c r="E29" s="32" t="s">
        <v>175</v>
      </c>
      <c r="F29" s="32" t="s">
        <v>249</v>
      </c>
      <c r="G29" s="32" t="s">
        <v>250</v>
      </c>
      <c r="H29" s="107">
        <v>11604</v>
      </c>
      <c r="I29" s="107">
        <v>11604</v>
      </c>
      <c r="J29" s="24"/>
      <c r="K29" s="24"/>
      <c r="L29" s="107">
        <v>11604</v>
      </c>
      <c r="M29" s="24"/>
      <c r="N29" s="151"/>
      <c r="O29" s="151"/>
      <c r="P29" s="151"/>
      <c r="Q29" s="107"/>
      <c r="R29" s="107"/>
      <c r="S29" s="107"/>
      <c r="T29" s="107"/>
      <c r="U29" s="107"/>
      <c r="V29" s="107"/>
      <c r="W29" s="107"/>
    </row>
    <row r="30" ht="22.5" customHeight="1" spans="1:23">
      <c r="A30" s="34" t="s">
        <v>117</v>
      </c>
      <c r="B30" s="162"/>
      <c r="C30" s="162"/>
      <c r="D30" s="162"/>
      <c r="E30" s="162"/>
      <c r="F30" s="162"/>
      <c r="G30" s="163"/>
      <c r="H30" s="107">
        <v>22812601.09</v>
      </c>
      <c r="I30" s="107">
        <v>22812601.09</v>
      </c>
      <c r="J30" s="107"/>
      <c r="K30" s="49"/>
      <c r="L30" s="107">
        <v>22812601.09</v>
      </c>
      <c r="M30" s="49"/>
      <c r="N30" s="151"/>
      <c r="O30" s="151"/>
      <c r="P30" s="151"/>
      <c r="Q30" s="107"/>
      <c r="R30" s="107"/>
      <c r="S30" s="107"/>
      <c r="T30" s="107"/>
      <c r="U30" s="107"/>
      <c r="V30" s="107"/>
      <c r="W30" s="107"/>
    </row>
  </sheetData>
  <mergeCells count="30">
    <mergeCell ref="A2:W2"/>
    <mergeCell ref="A3:G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0"/>
  <sheetViews>
    <sheetView showZeros="0" workbookViewId="0">
      <selection activeCell="A3" sqref="A3:H3"/>
    </sheetView>
  </sheetViews>
  <sheetFormatPr defaultColWidth="10.712962962963" defaultRowHeight="14.25" customHeight="1"/>
  <cols>
    <col min="1" max="1" width="14.5740740740741" customWidth="1"/>
    <col min="2" max="2" width="15.712962962963" customWidth="1"/>
    <col min="3" max="3" width="38.2777777777778" customWidth="1"/>
    <col min="4" max="4" width="27.8518518518519" customWidth="1"/>
    <col min="5" max="5" width="13" customWidth="1"/>
    <col min="6" max="6" width="20.712962962963" customWidth="1"/>
    <col min="7" max="7" width="11.5740740740741" customWidth="1"/>
    <col min="8" max="8" width="20.712962962963" customWidth="1"/>
    <col min="9" max="21" width="22.2777777777778" customWidth="1"/>
    <col min="22" max="23" width="22.5740740740741" customWidth="1"/>
  </cols>
  <sheetData>
    <row r="1" ht="13.5" customHeight="1" spans="1:23">
      <c r="B1" s="143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3"/>
      <c r="W1" s="37" t="s">
        <v>251</v>
      </c>
    </row>
    <row r="2" ht="41.25" customHeight="1" spans="1:23">
      <c r="A2" s="4" t="s">
        <v>252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"单位名称："&amp;"迪庆藏族自治州幼儿园"</f>
        <v>单位名称：迪庆藏族自治州幼儿园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3"/>
      <c r="W3" s="111" t="s">
        <v>184</v>
      </c>
    </row>
    <row r="4" ht="21.75" customHeight="1" spans="1:23">
      <c r="A4" s="10" t="s">
        <v>253</v>
      </c>
      <c r="B4" s="11" t="s">
        <v>194</v>
      </c>
      <c r="C4" s="10" t="s">
        <v>195</v>
      </c>
      <c r="D4" s="10" t="s">
        <v>254</v>
      </c>
      <c r="E4" s="11" t="s">
        <v>196</v>
      </c>
      <c r="F4" s="11" t="s">
        <v>197</v>
      </c>
      <c r="G4" s="11" t="s">
        <v>198</v>
      </c>
      <c r="H4" s="11" t="s">
        <v>199</v>
      </c>
      <c r="I4" s="28" t="s">
        <v>58</v>
      </c>
      <c r="J4" s="12" t="s">
        <v>255</v>
      </c>
      <c r="K4" s="13"/>
      <c r="L4" s="13"/>
      <c r="M4" s="14"/>
      <c r="N4" s="12" t="s">
        <v>201</v>
      </c>
      <c r="O4" s="13"/>
      <c r="P4" s="14"/>
      <c r="Q4" s="11" t="s">
        <v>64</v>
      </c>
      <c r="R4" s="12" t="s">
        <v>81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44" t="s">
        <v>61</v>
      </c>
      <c r="K5" s="145"/>
      <c r="L5" s="11" t="s">
        <v>62</v>
      </c>
      <c r="M5" s="11" t="s">
        <v>63</v>
      </c>
      <c r="N5" s="11" t="s">
        <v>61</v>
      </c>
      <c r="O5" s="11" t="s">
        <v>62</v>
      </c>
      <c r="P5" s="11" t="s">
        <v>63</v>
      </c>
      <c r="Q5" s="16"/>
      <c r="R5" s="11" t="s">
        <v>60</v>
      </c>
      <c r="S5" s="10" t="s">
        <v>67</v>
      </c>
      <c r="T5" s="10" t="s">
        <v>207</v>
      </c>
      <c r="U5" s="10" t="s">
        <v>69</v>
      </c>
      <c r="V5" s="10" t="s">
        <v>70</v>
      </c>
      <c r="W5" s="10" t="s">
        <v>71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6" t="s">
        <v>60</v>
      </c>
      <c r="K6" s="115"/>
      <c r="L6" s="29"/>
      <c r="M6" s="29"/>
      <c r="N6" s="29"/>
      <c r="O6" s="29"/>
      <c r="P6" s="29"/>
      <c r="Q6" s="29"/>
      <c r="R6" s="29"/>
      <c r="S6" s="147"/>
      <c r="T6" s="147"/>
      <c r="U6" s="147"/>
      <c r="V6" s="147"/>
      <c r="W6" s="147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60</v>
      </c>
      <c r="K7" s="45" t="s">
        <v>256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48">
        <v>1</v>
      </c>
      <c r="B8" s="148">
        <v>2</v>
      </c>
      <c r="C8" s="148">
        <v>3</v>
      </c>
      <c r="D8" s="148">
        <v>4</v>
      </c>
      <c r="E8" s="148">
        <v>5</v>
      </c>
      <c r="F8" s="148">
        <v>6</v>
      </c>
      <c r="G8" s="148">
        <v>7</v>
      </c>
      <c r="H8" s="148">
        <v>8</v>
      </c>
      <c r="I8" s="148">
        <v>9</v>
      </c>
      <c r="J8" s="148">
        <v>10</v>
      </c>
      <c r="K8" s="148">
        <v>11</v>
      </c>
      <c r="L8" s="148">
        <v>12</v>
      </c>
      <c r="M8" s="148">
        <v>13</v>
      </c>
      <c r="N8" s="148">
        <v>14</v>
      </c>
      <c r="O8" s="148">
        <v>15</v>
      </c>
      <c r="P8" s="148">
        <v>16</v>
      </c>
      <c r="Q8" s="148">
        <v>17</v>
      </c>
      <c r="R8" s="148">
        <v>18</v>
      </c>
      <c r="S8" s="148">
        <v>19</v>
      </c>
      <c r="T8" s="148">
        <v>20</v>
      </c>
      <c r="U8" s="148">
        <v>21</v>
      </c>
      <c r="V8" s="148">
        <v>22</v>
      </c>
      <c r="W8" s="148">
        <v>23</v>
      </c>
    </row>
    <row r="9" ht="22.5" customHeight="1" spans="1:23">
      <c r="A9" s="149" t="s">
        <v>257</v>
      </c>
      <c r="B9" s="149"/>
      <c r="C9" s="149"/>
      <c r="D9" s="150"/>
      <c r="E9" s="150"/>
      <c r="F9" s="150"/>
      <c r="G9" s="150"/>
      <c r="H9" s="150"/>
      <c r="I9" s="23">
        <v>89905.77</v>
      </c>
      <c r="J9" s="23"/>
      <c r="K9" s="23"/>
      <c r="L9" s="23"/>
      <c r="M9" s="23"/>
      <c r="N9" s="151">
        <v>89905.77</v>
      </c>
      <c r="O9" s="151"/>
      <c r="P9" s="151"/>
      <c r="Q9" s="23"/>
      <c r="R9" s="23"/>
      <c r="S9" s="23"/>
      <c r="T9" s="23"/>
      <c r="U9" s="107"/>
      <c r="V9" s="23"/>
      <c r="W9" s="23"/>
    </row>
    <row r="10" ht="22.5" customHeight="1" spans="1:23">
      <c r="A10" s="150" t="s">
        <v>258</v>
      </c>
      <c r="B10" s="150" t="s">
        <v>259</v>
      </c>
      <c r="C10" s="21" t="s">
        <v>257</v>
      </c>
      <c r="D10" s="150" t="s">
        <v>73</v>
      </c>
      <c r="E10" s="150" t="s">
        <v>90</v>
      </c>
      <c r="F10" s="150" t="s">
        <v>168</v>
      </c>
      <c r="G10" s="150" t="s">
        <v>240</v>
      </c>
      <c r="H10" s="150" t="s">
        <v>241</v>
      </c>
      <c r="I10" s="23">
        <v>20986.77</v>
      </c>
      <c r="J10" s="23"/>
      <c r="K10" s="23"/>
      <c r="L10" s="23"/>
      <c r="M10" s="23"/>
      <c r="N10" s="151">
        <v>20986.77</v>
      </c>
      <c r="O10" s="151"/>
      <c r="P10" s="151"/>
      <c r="Q10" s="23"/>
      <c r="R10" s="23"/>
      <c r="S10" s="23"/>
      <c r="T10" s="23"/>
      <c r="U10" s="107"/>
      <c r="V10" s="23"/>
      <c r="W10" s="23"/>
    </row>
    <row r="11" ht="22.5" customHeight="1" spans="1:23">
      <c r="A11" s="150" t="s">
        <v>258</v>
      </c>
      <c r="B11" s="150" t="s">
        <v>259</v>
      </c>
      <c r="C11" s="21" t="s">
        <v>257</v>
      </c>
      <c r="D11" s="150" t="s">
        <v>73</v>
      </c>
      <c r="E11" s="150" t="s">
        <v>90</v>
      </c>
      <c r="F11" s="150" t="s">
        <v>168</v>
      </c>
      <c r="G11" s="150" t="s">
        <v>260</v>
      </c>
      <c r="H11" s="150" t="s">
        <v>261</v>
      </c>
      <c r="I11" s="23">
        <v>8000</v>
      </c>
      <c r="J11" s="23"/>
      <c r="K11" s="23"/>
      <c r="L11" s="23"/>
      <c r="M11" s="23"/>
      <c r="N11" s="151">
        <v>8000</v>
      </c>
      <c r="O11" s="151"/>
      <c r="P11" s="151"/>
      <c r="Q11" s="23"/>
      <c r="R11" s="23"/>
      <c r="S11" s="23"/>
      <c r="T11" s="23"/>
      <c r="U11" s="107"/>
      <c r="V11" s="23"/>
      <c r="W11" s="23"/>
    </row>
    <row r="12" ht="22.5" customHeight="1" spans="1:23">
      <c r="A12" s="150" t="s">
        <v>258</v>
      </c>
      <c r="B12" s="150" t="s">
        <v>259</v>
      </c>
      <c r="C12" s="21" t="s">
        <v>257</v>
      </c>
      <c r="D12" s="150" t="s">
        <v>73</v>
      </c>
      <c r="E12" s="150" t="s">
        <v>90</v>
      </c>
      <c r="F12" s="150" t="s">
        <v>168</v>
      </c>
      <c r="G12" s="150" t="s">
        <v>262</v>
      </c>
      <c r="H12" s="150" t="s">
        <v>263</v>
      </c>
      <c r="I12" s="23">
        <v>5066</v>
      </c>
      <c r="J12" s="23"/>
      <c r="K12" s="23"/>
      <c r="L12" s="23"/>
      <c r="M12" s="23"/>
      <c r="N12" s="151">
        <v>5066</v>
      </c>
      <c r="O12" s="151"/>
      <c r="P12" s="151"/>
      <c r="Q12" s="23"/>
      <c r="R12" s="23"/>
      <c r="S12" s="23"/>
      <c r="T12" s="23"/>
      <c r="U12" s="107"/>
      <c r="V12" s="23"/>
      <c r="W12" s="23"/>
    </row>
    <row r="13" ht="22.5" customHeight="1" spans="1:23">
      <c r="A13" s="150" t="s">
        <v>258</v>
      </c>
      <c r="B13" s="150" t="s">
        <v>259</v>
      </c>
      <c r="C13" s="21" t="s">
        <v>257</v>
      </c>
      <c r="D13" s="150" t="s">
        <v>73</v>
      </c>
      <c r="E13" s="150" t="s">
        <v>90</v>
      </c>
      <c r="F13" s="150" t="s">
        <v>168</v>
      </c>
      <c r="G13" s="150" t="s">
        <v>264</v>
      </c>
      <c r="H13" s="150" t="s">
        <v>265</v>
      </c>
      <c r="I13" s="23">
        <v>750</v>
      </c>
      <c r="J13" s="23"/>
      <c r="K13" s="23"/>
      <c r="L13" s="23"/>
      <c r="M13" s="23"/>
      <c r="N13" s="151">
        <v>750</v>
      </c>
      <c r="O13" s="151"/>
      <c r="P13" s="151"/>
      <c r="Q13" s="23"/>
      <c r="R13" s="23"/>
      <c r="S13" s="23"/>
      <c r="T13" s="23"/>
      <c r="U13" s="107"/>
      <c r="V13" s="23"/>
      <c r="W13" s="23"/>
    </row>
    <row r="14" ht="22.5" customHeight="1" spans="1:23">
      <c r="A14" s="150" t="s">
        <v>258</v>
      </c>
      <c r="B14" s="150" t="s">
        <v>259</v>
      </c>
      <c r="C14" s="21" t="s">
        <v>257</v>
      </c>
      <c r="D14" s="150" t="s">
        <v>73</v>
      </c>
      <c r="E14" s="150" t="s">
        <v>90</v>
      </c>
      <c r="F14" s="150" t="s">
        <v>168</v>
      </c>
      <c r="G14" s="150" t="s">
        <v>266</v>
      </c>
      <c r="H14" s="150" t="s">
        <v>267</v>
      </c>
      <c r="I14" s="23">
        <v>55103</v>
      </c>
      <c r="J14" s="23"/>
      <c r="K14" s="23"/>
      <c r="L14" s="23"/>
      <c r="M14" s="23"/>
      <c r="N14" s="151">
        <v>55103</v>
      </c>
      <c r="O14" s="151"/>
      <c r="P14" s="151"/>
      <c r="Q14" s="23"/>
      <c r="R14" s="23"/>
      <c r="S14" s="23"/>
      <c r="T14" s="23"/>
      <c r="U14" s="107"/>
      <c r="V14" s="23"/>
      <c r="W14" s="23"/>
    </row>
    <row r="15" ht="22.5" customHeight="1" spans="1:23">
      <c r="A15" s="149" t="s">
        <v>268</v>
      </c>
      <c r="B15" s="24"/>
      <c r="C15" s="24"/>
      <c r="D15" s="24"/>
      <c r="E15" s="24"/>
      <c r="F15" s="24"/>
      <c r="G15" s="24"/>
      <c r="H15" s="24"/>
      <c r="I15" s="23">
        <v>50000</v>
      </c>
      <c r="J15" s="23"/>
      <c r="K15" s="23"/>
      <c r="L15" s="23"/>
      <c r="M15" s="23"/>
      <c r="N15" s="151">
        <v>50000</v>
      </c>
      <c r="O15" s="151"/>
      <c r="P15" s="151"/>
      <c r="Q15" s="23"/>
      <c r="R15" s="23"/>
      <c r="S15" s="23"/>
      <c r="T15" s="23"/>
      <c r="U15" s="107"/>
      <c r="V15" s="23"/>
      <c r="W15" s="23"/>
    </row>
    <row r="16" ht="22.5" customHeight="1" spans="1:23">
      <c r="A16" s="150" t="s">
        <v>269</v>
      </c>
      <c r="B16" s="150" t="s">
        <v>270</v>
      </c>
      <c r="C16" s="21" t="s">
        <v>268</v>
      </c>
      <c r="D16" s="150" t="s">
        <v>73</v>
      </c>
      <c r="E16" s="150" t="s">
        <v>94</v>
      </c>
      <c r="F16" s="150" t="s">
        <v>170</v>
      </c>
      <c r="G16" s="150" t="s">
        <v>240</v>
      </c>
      <c r="H16" s="150" t="s">
        <v>241</v>
      </c>
      <c r="I16" s="23">
        <v>32000</v>
      </c>
      <c r="J16" s="23"/>
      <c r="K16" s="23"/>
      <c r="L16" s="23"/>
      <c r="M16" s="23"/>
      <c r="N16" s="151">
        <v>32000</v>
      </c>
      <c r="O16" s="151"/>
      <c r="P16" s="151"/>
      <c r="Q16" s="23"/>
      <c r="R16" s="23"/>
      <c r="S16" s="23"/>
      <c r="T16" s="23"/>
      <c r="U16" s="107"/>
      <c r="V16" s="23"/>
      <c r="W16" s="23"/>
    </row>
    <row r="17" ht="22.5" customHeight="1" spans="1:23">
      <c r="A17" s="150" t="s">
        <v>269</v>
      </c>
      <c r="B17" s="150" t="s">
        <v>270</v>
      </c>
      <c r="C17" s="21" t="s">
        <v>268</v>
      </c>
      <c r="D17" s="150" t="s">
        <v>73</v>
      </c>
      <c r="E17" s="150" t="s">
        <v>94</v>
      </c>
      <c r="F17" s="150" t="s">
        <v>170</v>
      </c>
      <c r="G17" s="150" t="s">
        <v>271</v>
      </c>
      <c r="H17" s="150" t="s">
        <v>272</v>
      </c>
      <c r="I17" s="23">
        <v>6000</v>
      </c>
      <c r="J17" s="23"/>
      <c r="K17" s="23"/>
      <c r="L17" s="23"/>
      <c r="M17" s="23"/>
      <c r="N17" s="151">
        <v>6000</v>
      </c>
      <c r="O17" s="151"/>
      <c r="P17" s="151"/>
      <c r="Q17" s="23"/>
      <c r="R17" s="23"/>
      <c r="S17" s="23"/>
      <c r="T17" s="23"/>
      <c r="U17" s="107"/>
      <c r="V17" s="23"/>
      <c r="W17" s="23"/>
    </row>
    <row r="18" ht="22.5" customHeight="1" spans="1:23">
      <c r="A18" s="150" t="s">
        <v>269</v>
      </c>
      <c r="B18" s="150" t="s">
        <v>270</v>
      </c>
      <c r="C18" s="21" t="s">
        <v>268</v>
      </c>
      <c r="D18" s="150" t="s">
        <v>73</v>
      </c>
      <c r="E18" s="150" t="s">
        <v>94</v>
      </c>
      <c r="F18" s="150" t="s">
        <v>170</v>
      </c>
      <c r="G18" s="150" t="s">
        <v>266</v>
      </c>
      <c r="H18" s="150" t="s">
        <v>267</v>
      </c>
      <c r="I18" s="23">
        <v>12000</v>
      </c>
      <c r="J18" s="23"/>
      <c r="K18" s="23"/>
      <c r="L18" s="23"/>
      <c r="M18" s="23"/>
      <c r="N18" s="151">
        <v>12000</v>
      </c>
      <c r="O18" s="151"/>
      <c r="P18" s="151"/>
      <c r="Q18" s="23"/>
      <c r="R18" s="23"/>
      <c r="S18" s="23"/>
      <c r="T18" s="23"/>
      <c r="U18" s="107"/>
      <c r="V18" s="23"/>
      <c r="W18" s="23"/>
    </row>
    <row r="19" ht="22.5" customHeight="1" spans="1:23">
      <c r="A19" s="149" t="s">
        <v>273</v>
      </c>
      <c r="B19" s="24"/>
      <c r="C19" s="24"/>
      <c r="D19" s="24"/>
      <c r="E19" s="24"/>
      <c r="F19" s="24"/>
      <c r="G19" s="24"/>
      <c r="H19" s="24"/>
      <c r="I19" s="23">
        <v>2525312</v>
      </c>
      <c r="J19" s="23"/>
      <c r="K19" s="23"/>
      <c r="L19" s="23"/>
      <c r="M19" s="23"/>
      <c r="N19" s="151">
        <v>2525312</v>
      </c>
      <c r="O19" s="151"/>
      <c r="P19" s="151"/>
      <c r="Q19" s="23"/>
      <c r="R19" s="23"/>
      <c r="S19" s="23"/>
      <c r="T19" s="23"/>
      <c r="U19" s="107"/>
      <c r="V19" s="23"/>
      <c r="W19" s="23"/>
    </row>
    <row r="20" ht="22.5" customHeight="1" spans="1:23">
      <c r="A20" s="150" t="s">
        <v>269</v>
      </c>
      <c r="B20" s="150" t="s">
        <v>274</v>
      </c>
      <c r="C20" s="21" t="s">
        <v>273</v>
      </c>
      <c r="D20" s="150" t="s">
        <v>73</v>
      </c>
      <c r="E20" s="150" t="s">
        <v>116</v>
      </c>
      <c r="F20" s="150" t="s">
        <v>86</v>
      </c>
      <c r="G20" s="150" t="s">
        <v>275</v>
      </c>
      <c r="H20" s="150" t="s">
        <v>276</v>
      </c>
      <c r="I20" s="23">
        <v>2525312</v>
      </c>
      <c r="J20" s="23"/>
      <c r="K20" s="23"/>
      <c r="L20" s="23"/>
      <c r="M20" s="23"/>
      <c r="N20" s="151">
        <v>2525312</v>
      </c>
      <c r="O20" s="151"/>
      <c r="P20" s="151"/>
      <c r="Q20" s="23"/>
      <c r="R20" s="23"/>
      <c r="S20" s="23"/>
      <c r="T20" s="23"/>
      <c r="U20" s="107"/>
      <c r="V20" s="23"/>
      <c r="W20" s="23"/>
    </row>
    <row r="21" ht="22.5" customHeight="1" spans="1:23">
      <c r="A21" s="149" t="s">
        <v>277</v>
      </c>
      <c r="B21" s="24"/>
      <c r="C21" s="24"/>
      <c r="D21" s="24"/>
      <c r="E21" s="24"/>
      <c r="F21" s="24"/>
      <c r="G21" s="24"/>
      <c r="H21" s="24"/>
      <c r="I21" s="23">
        <v>273497.46</v>
      </c>
      <c r="J21" s="23"/>
      <c r="K21" s="23"/>
      <c r="L21" s="23"/>
      <c r="M21" s="23"/>
      <c r="N21" s="151">
        <v>273497.46</v>
      </c>
      <c r="O21" s="151"/>
      <c r="P21" s="151"/>
      <c r="Q21" s="23"/>
      <c r="R21" s="23"/>
      <c r="S21" s="23"/>
      <c r="T21" s="23"/>
      <c r="U21" s="107"/>
      <c r="V21" s="23"/>
      <c r="W21" s="23"/>
    </row>
    <row r="22" ht="22.5" customHeight="1" spans="1:23">
      <c r="A22" s="150" t="s">
        <v>278</v>
      </c>
      <c r="B22" s="150" t="s">
        <v>279</v>
      </c>
      <c r="C22" s="21" t="s">
        <v>277</v>
      </c>
      <c r="D22" s="150" t="s">
        <v>73</v>
      </c>
      <c r="E22" s="150" t="s">
        <v>90</v>
      </c>
      <c r="F22" s="150" t="s">
        <v>168</v>
      </c>
      <c r="G22" s="150" t="s">
        <v>240</v>
      </c>
      <c r="H22" s="150" t="s">
        <v>241</v>
      </c>
      <c r="I22" s="23">
        <v>2.2</v>
      </c>
      <c r="J22" s="23"/>
      <c r="K22" s="23"/>
      <c r="L22" s="23"/>
      <c r="M22" s="23"/>
      <c r="N22" s="151">
        <v>2.2</v>
      </c>
      <c r="O22" s="151"/>
      <c r="P22" s="151"/>
      <c r="Q22" s="23"/>
      <c r="R22" s="23"/>
      <c r="S22" s="23"/>
      <c r="T22" s="23"/>
      <c r="U22" s="107"/>
      <c r="V22" s="23"/>
      <c r="W22" s="23"/>
    </row>
    <row r="23" ht="22.5" customHeight="1" spans="1:23">
      <c r="A23" s="150" t="s">
        <v>278</v>
      </c>
      <c r="B23" s="150" t="s">
        <v>279</v>
      </c>
      <c r="C23" s="21" t="s">
        <v>277</v>
      </c>
      <c r="D23" s="150" t="s">
        <v>73</v>
      </c>
      <c r="E23" s="150" t="s">
        <v>90</v>
      </c>
      <c r="F23" s="150" t="s">
        <v>168</v>
      </c>
      <c r="G23" s="150" t="s">
        <v>280</v>
      </c>
      <c r="H23" s="150" t="s">
        <v>281</v>
      </c>
      <c r="I23" s="23">
        <v>20797</v>
      </c>
      <c r="J23" s="23"/>
      <c r="K23" s="23"/>
      <c r="L23" s="23"/>
      <c r="M23" s="23"/>
      <c r="N23" s="151">
        <v>20797</v>
      </c>
      <c r="O23" s="151"/>
      <c r="P23" s="151"/>
      <c r="Q23" s="23"/>
      <c r="R23" s="23"/>
      <c r="S23" s="23"/>
      <c r="T23" s="23"/>
      <c r="U23" s="107"/>
      <c r="V23" s="23"/>
      <c r="W23" s="23"/>
    </row>
    <row r="24" ht="22.5" customHeight="1" spans="1:23">
      <c r="A24" s="150" t="s">
        <v>278</v>
      </c>
      <c r="B24" s="150" t="s">
        <v>279</v>
      </c>
      <c r="C24" s="21" t="s">
        <v>277</v>
      </c>
      <c r="D24" s="150" t="s">
        <v>73</v>
      </c>
      <c r="E24" s="150" t="s">
        <v>90</v>
      </c>
      <c r="F24" s="150" t="s">
        <v>168</v>
      </c>
      <c r="G24" s="150" t="s">
        <v>282</v>
      </c>
      <c r="H24" s="150" t="s">
        <v>283</v>
      </c>
      <c r="I24" s="23">
        <v>6631.2</v>
      </c>
      <c r="J24" s="23"/>
      <c r="K24" s="23"/>
      <c r="L24" s="23"/>
      <c r="M24" s="23"/>
      <c r="N24" s="151">
        <v>6631.2</v>
      </c>
      <c r="O24" s="151"/>
      <c r="P24" s="151"/>
      <c r="Q24" s="23"/>
      <c r="R24" s="23"/>
      <c r="S24" s="23"/>
      <c r="T24" s="23"/>
      <c r="U24" s="107"/>
      <c r="V24" s="23"/>
      <c r="W24" s="23"/>
    </row>
    <row r="25" ht="22.5" customHeight="1" spans="1:23">
      <c r="A25" s="150" t="s">
        <v>278</v>
      </c>
      <c r="B25" s="150" t="s">
        <v>279</v>
      </c>
      <c r="C25" s="21" t="s">
        <v>277</v>
      </c>
      <c r="D25" s="150" t="s">
        <v>73</v>
      </c>
      <c r="E25" s="150" t="s">
        <v>90</v>
      </c>
      <c r="F25" s="150" t="s">
        <v>168</v>
      </c>
      <c r="G25" s="150" t="s">
        <v>284</v>
      </c>
      <c r="H25" s="150" t="s">
        <v>285</v>
      </c>
      <c r="I25" s="23">
        <v>6811.05</v>
      </c>
      <c r="J25" s="23"/>
      <c r="K25" s="23"/>
      <c r="L25" s="23"/>
      <c r="M25" s="23"/>
      <c r="N25" s="151">
        <v>6811.05</v>
      </c>
      <c r="O25" s="151"/>
      <c r="P25" s="151"/>
      <c r="Q25" s="23"/>
      <c r="R25" s="23"/>
      <c r="S25" s="23"/>
      <c r="T25" s="23"/>
      <c r="U25" s="107"/>
      <c r="V25" s="23"/>
      <c r="W25" s="23"/>
    </row>
    <row r="26" ht="22.5" customHeight="1" spans="1:23">
      <c r="A26" s="150" t="s">
        <v>278</v>
      </c>
      <c r="B26" s="150" t="s">
        <v>279</v>
      </c>
      <c r="C26" s="21" t="s">
        <v>277</v>
      </c>
      <c r="D26" s="150" t="s">
        <v>73</v>
      </c>
      <c r="E26" s="150" t="s">
        <v>90</v>
      </c>
      <c r="F26" s="150" t="s">
        <v>168</v>
      </c>
      <c r="G26" s="150" t="s">
        <v>260</v>
      </c>
      <c r="H26" s="150" t="s">
        <v>261</v>
      </c>
      <c r="I26" s="23">
        <v>11083.08</v>
      </c>
      <c r="J26" s="23"/>
      <c r="K26" s="23"/>
      <c r="L26" s="23"/>
      <c r="M26" s="23"/>
      <c r="N26" s="151">
        <v>11083.08</v>
      </c>
      <c r="O26" s="151"/>
      <c r="P26" s="151"/>
      <c r="Q26" s="23"/>
      <c r="R26" s="23"/>
      <c r="S26" s="23"/>
      <c r="T26" s="23"/>
      <c r="U26" s="107"/>
      <c r="V26" s="23"/>
      <c r="W26" s="23"/>
    </row>
    <row r="27" ht="22.5" customHeight="1" spans="1:23">
      <c r="A27" s="150" t="s">
        <v>278</v>
      </c>
      <c r="B27" s="150" t="s">
        <v>279</v>
      </c>
      <c r="C27" s="21" t="s">
        <v>277</v>
      </c>
      <c r="D27" s="150" t="s">
        <v>73</v>
      </c>
      <c r="E27" s="150" t="s">
        <v>90</v>
      </c>
      <c r="F27" s="150" t="s">
        <v>168</v>
      </c>
      <c r="G27" s="150" t="s">
        <v>286</v>
      </c>
      <c r="H27" s="150" t="s">
        <v>287</v>
      </c>
      <c r="I27" s="23">
        <v>15913.26</v>
      </c>
      <c r="J27" s="23"/>
      <c r="K27" s="23"/>
      <c r="L27" s="23"/>
      <c r="M27" s="23"/>
      <c r="N27" s="151">
        <v>15913.26</v>
      </c>
      <c r="O27" s="151"/>
      <c r="P27" s="151"/>
      <c r="Q27" s="23"/>
      <c r="R27" s="23"/>
      <c r="S27" s="23"/>
      <c r="T27" s="23"/>
      <c r="U27" s="107"/>
      <c r="V27" s="23"/>
      <c r="W27" s="23"/>
    </row>
    <row r="28" ht="22.5" customHeight="1" spans="1:23">
      <c r="A28" s="150" t="s">
        <v>278</v>
      </c>
      <c r="B28" s="150" t="s">
        <v>279</v>
      </c>
      <c r="C28" s="21" t="s">
        <v>277</v>
      </c>
      <c r="D28" s="150" t="s">
        <v>73</v>
      </c>
      <c r="E28" s="150" t="s">
        <v>90</v>
      </c>
      <c r="F28" s="150" t="s">
        <v>168</v>
      </c>
      <c r="G28" s="150" t="s">
        <v>288</v>
      </c>
      <c r="H28" s="150" t="s">
        <v>289</v>
      </c>
      <c r="I28" s="23">
        <v>6704.5</v>
      </c>
      <c r="J28" s="23"/>
      <c r="K28" s="23"/>
      <c r="L28" s="23"/>
      <c r="M28" s="23"/>
      <c r="N28" s="151">
        <v>6704.5</v>
      </c>
      <c r="O28" s="151"/>
      <c r="P28" s="151"/>
      <c r="Q28" s="23"/>
      <c r="R28" s="23"/>
      <c r="S28" s="23"/>
      <c r="T28" s="23"/>
      <c r="U28" s="107"/>
      <c r="V28" s="23"/>
      <c r="W28" s="23"/>
    </row>
    <row r="29" ht="22.5" customHeight="1" spans="1:23">
      <c r="A29" s="150" t="s">
        <v>278</v>
      </c>
      <c r="B29" s="150" t="s">
        <v>279</v>
      </c>
      <c r="C29" s="21" t="s">
        <v>277</v>
      </c>
      <c r="D29" s="150" t="s">
        <v>73</v>
      </c>
      <c r="E29" s="150" t="s">
        <v>90</v>
      </c>
      <c r="F29" s="150" t="s">
        <v>168</v>
      </c>
      <c r="G29" s="150" t="s">
        <v>262</v>
      </c>
      <c r="H29" s="150" t="s">
        <v>263</v>
      </c>
      <c r="I29" s="23">
        <v>121600</v>
      </c>
      <c r="J29" s="23"/>
      <c r="K29" s="23"/>
      <c r="L29" s="23"/>
      <c r="M29" s="23"/>
      <c r="N29" s="151">
        <v>121600</v>
      </c>
      <c r="O29" s="151"/>
      <c r="P29" s="151"/>
      <c r="Q29" s="23"/>
      <c r="R29" s="23"/>
      <c r="S29" s="23"/>
      <c r="T29" s="23"/>
      <c r="U29" s="107"/>
      <c r="V29" s="23"/>
      <c r="W29" s="23"/>
    </row>
    <row r="30" ht="22.5" customHeight="1" spans="1:23">
      <c r="A30" s="150" t="s">
        <v>278</v>
      </c>
      <c r="B30" s="150" t="s">
        <v>279</v>
      </c>
      <c r="C30" s="21" t="s">
        <v>277</v>
      </c>
      <c r="D30" s="150" t="s">
        <v>73</v>
      </c>
      <c r="E30" s="150" t="s">
        <v>90</v>
      </c>
      <c r="F30" s="150" t="s">
        <v>168</v>
      </c>
      <c r="G30" s="150" t="s">
        <v>290</v>
      </c>
      <c r="H30" s="150" t="s">
        <v>291</v>
      </c>
      <c r="I30" s="23">
        <v>13922</v>
      </c>
      <c r="J30" s="23"/>
      <c r="K30" s="23"/>
      <c r="L30" s="23"/>
      <c r="M30" s="23"/>
      <c r="N30" s="151">
        <v>13922</v>
      </c>
      <c r="O30" s="151"/>
      <c r="P30" s="151"/>
      <c r="Q30" s="23"/>
      <c r="R30" s="23"/>
      <c r="S30" s="23"/>
      <c r="T30" s="23"/>
      <c r="U30" s="107"/>
      <c r="V30" s="23"/>
      <c r="W30" s="23"/>
    </row>
    <row r="31" ht="22.5" customHeight="1" spans="1:23">
      <c r="A31" s="150" t="s">
        <v>278</v>
      </c>
      <c r="B31" s="150" t="s">
        <v>279</v>
      </c>
      <c r="C31" s="21" t="s">
        <v>277</v>
      </c>
      <c r="D31" s="150" t="s">
        <v>73</v>
      </c>
      <c r="E31" s="150" t="s">
        <v>90</v>
      </c>
      <c r="F31" s="150" t="s">
        <v>168</v>
      </c>
      <c r="G31" s="150" t="s">
        <v>292</v>
      </c>
      <c r="H31" s="150" t="s">
        <v>293</v>
      </c>
      <c r="I31" s="23">
        <v>26067.55</v>
      </c>
      <c r="J31" s="23"/>
      <c r="K31" s="23"/>
      <c r="L31" s="23"/>
      <c r="M31" s="23"/>
      <c r="N31" s="151">
        <v>26067.55</v>
      </c>
      <c r="O31" s="151"/>
      <c r="P31" s="151"/>
      <c r="Q31" s="23"/>
      <c r="R31" s="23"/>
      <c r="S31" s="23"/>
      <c r="T31" s="23"/>
      <c r="U31" s="107"/>
      <c r="V31" s="23"/>
      <c r="W31" s="23"/>
    </row>
    <row r="32" ht="22.5" customHeight="1" spans="1:23">
      <c r="A32" s="150" t="s">
        <v>278</v>
      </c>
      <c r="B32" s="150" t="s">
        <v>279</v>
      </c>
      <c r="C32" s="21" t="s">
        <v>277</v>
      </c>
      <c r="D32" s="150" t="s">
        <v>73</v>
      </c>
      <c r="E32" s="150" t="s">
        <v>90</v>
      </c>
      <c r="F32" s="150" t="s">
        <v>168</v>
      </c>
      <c r="G32" s="150" t="s">
        <v>271</v>
      </c>
      <c r="H32" s="150" t="s">
        <v>272</v>
      </c>
      <c r="I32" s="23">
        <v>31709.62</v>
      </c>
      <c r="J32" s="23"/>
      <c r="K32" s="23"/>
      <c r="L32" s="23"/>
      <c r="M32" s="23"/>
      <c r="N32" s="151">
        <v>31709.62</v>
      </c>
      <c r="O32" s="151"/>
      <c r="P32" s="151"/>
      <c r="Q32" s="23"/>
      <c r="R32" s="23"/>
      <c r="S32" s="23"/>
      <c r="T32" s="23"/>
      <c r="U32" s="107"/>
      <c r="V32" s="23"/>
      <c r="W32" s="23"/>
    </row>
    <row r="33" ht="22.5" customHeight="1" spans="1:23">
      <c r="A33" s="150" t="s">
        <v>278</v>
      </c>
      <c r="B33" s="150" t="s">
        <v>279</v>
      </c>
      <c r="C33" s="21" t="s">
        <v>277</v>
      </c>
      <c r="D33" s="150" t="s">
        <v>73</v>
      </c>
      <c r="E33" s="150" t="s">
        <v>90</v>
      </c>
      <c r="F33" s="150" t="s">
        <v>168</v>
      </c>
      <c r="G33" s="150" t="s">
        <v>294</v>
      </c>
      <c r="H33" s="150" t="s">
        <v>295</v>
      </c>
      <c r="I33" s="23">
        <v>8400</v>
      </c>
      <c r="J33" s="23"/>
      <c r="K33" s="23"/>
      <c r="L33" s="23"/>
      <c r="M33" s="23"/>
      <c r="N33" s="151">
        <v>8400</v>
      </c>
      <c r="O33" s="151"/>
      <c r="P33" s="151"/>
      <c r="Q33" s="23"/>
      <c r="R33" s="23"/>
      <c r="S33" s="23"/>
      <c r="T33" s="23"/>
      <c r="U33" s="107"/>
      <c r="V33" s="23"/>
      <c r="W33" s="23"/>
    </row>
    <row r="34" ht="22.5" customHeight="1" spans="1:23">
      <c r="A34" s="150" t="s">
        <v>278</v>
      </c>
      <c r="B34" s="150" t="s">
        <v>279</v>
      </c>
      <c r="C34" s="21" t="s">
        <v>277</v>
      </c>
      <c r="D34" s="150" t="s">
        <v>73</v>
      </c>
      <c r="E34" s="150" t="s">
        <v>90</v>
      </c>
      <c r="F34" s="150" t="s">
        <v>168</v>
      </c>
      <c r="G34" s="150" t="s">
        <v>266</v>
      </c>
      <c r="H34" s="150" t="s">
        <v>267</v>
      </c>
      <c r="I34" s="23">
        <v>3256</v>
      </c>
      <c r="J34" s="23"/>
      <c r="K34" s="23"/>
      <c r="L34" s="23"/>
      <c r="M34" s="23"/>
      <c r="N34" s="151">
        <v>3256</v>
      </c>
      <c r="O34" s="151"/>
      <c r="P34" s="151"/>
      <c r="Q34" s="23"/>
      <c r="R34" s="23"/>
      <c r="S34" s="23"/>
      <c r="T34" s="23"/>
      <c r="U34" s="107"/>
      <c r="V34" s="23"/>
      <c r="W34" s="23"/>
    </row>
    <row r="35" ht="22.5" customHeight="1" spans="1:23">
      <c r="A35" s="150" t="s">
        <v>278</v>
      </c>
      <c r="B35" s="150" t="s">
        <v>279</v>
      </c>
      <c r="C35" s="21" t="s">
        <v>277</v>
      </c>
      <c r="D35" s="150" t="s">
        <v>73</v>
      </c>
      <c r="E35" s="150" t="s">
        <v>90</v>
      </c>
      <c r="F35" s="150" t="s">
        <v>168</v>
      </c>
      <c r="G35" s="150" t="s">
        <v>296</v>
      </c>
      <c r="H35" s="150" t="s">
        <v>297</v>
      </c>
      <c r="I35" s="23">
        <v>600</v>
      </c>
      <c r="J35" s="23"/>
      <c r="K35" s="23"/>
      <c r="L35" s="23"/>
      <c r="M35" s="23"/>
      <c r="N35" s="151">
        <v>600</v>
      </c>
      <c r="O35" s="151"/>
      <c r="P35" s="151"/>
      <c r="Q35" s="23"/>
      <c r="R35" s="23"/>
      <c r="S35" s="23"/>
      <c r="T35" s="23"/>
      <c r="U35" s="107"/>
      <c r="V35" s="23"/>
      <c r="W35" s="23"/>
    </row>
    <row r="36" ht="22.5" customHeight="1" spans="1:23">
      <c r="A36" s="149" t="s">
        <v>298</v>
      </c>
      <c r="B36" s="24"/>
      <c r="C36" s="24"/>
      <c r="D36" s="24"/>
      <c r="E36" s="24"/>
      <c r="F36" s="24"/>
      <c r="G36" s="24"/>
      <c r="H36" s="24"/>
      <c r="I36" s="23">
        <v>500000</v>
      </c>
      <c r="J36" s="23">
        <v>500000</v>
      </c>
      <c r="K36" s="23">
        <v>500000</v>
      </c>
      <c r="L36" s="23"/>
      <c r="M36" s="23"/>
      <c r="N36" s="151"/>
      <c r="O36" s="151"/>
      <c r="P36" s="151"/>
      <c r="Q36" s="23"/>
      <c r="R36" s="23"/>
      <c r="S36" s="23"/>
      <c r="T36" s="23"/>
      <c r="U36" s="107"/>
      <c r="V36" s="23"/>
      <c r="W36" s="23"/>
    </row>
    <row r="37" ht="22.5" customHeight="1" spans="1:23">
      <c r="A37" s="150" t="s">
        <v>269</v>
      </c>
      <c r="B37" s="150" t="s">
        <v>299</v>
      </c>
      <c r="C37" s="21" t="s">
        <v>298</v>
      </c>
      <c r="D37" s="150" t="s">
        <v>73</v>
      </c>
      <c r="E37" s="150" t="s">
        <v>90</v>
      </c>
      <c r="F37" s="150" t="s">
        <v>168</v>
      </c>
      <c r="G37" s="150" t="s">
        <v>292</v>
      </c>
      <c r="H37" s="150" t="s">
        <v>293</v>
      </c>
      <c r="I37" s="23">
        <v>500000</v>
      </c>
      <c r="J37" s="23">
        <v>500000</v>
      </c>
      <c r="K37" s="23">
        <v>500000</v>
      </c>
      <c r="L37" s="23"/>
      <c r="M37" s="23"/>
      <c r="N37" s="151"/>
      <c r="O37" s="151"/>
      <c r="P37" s="151"/>
      <c r="Q37" s="23"/>
      <c r="R37" s="23"/>
      <c r="S37" s="23"/>
      <c r="T37" s="23"/>
      <c r="U37" s="107"/>
      <c r="V37" s="23"/>
      <c r="W37" s="23"/>
    </row>
    <row r="38" ht="22.5" customHeight="1" spans="1:23">
      <c r="A38" s="149" t="s">
        <v>300</v>
      </c>
      <c r="B38" s="24"/>
      <c r="C38" s="24"/>
      <c r="D38" s="24"/>
      <c r="E38" s="24"/>
      <c r="F38" s="24"/>
      <c r="G38" s="24"/>
      <c r="H38" s="24"/>
      <c r="I38" s="23">
        <v>435000</v>
      </c>
      <c r="J38" s="23">
        <v>435000</v>
      </c>
      <c r="K38" s="23">
        <v>435000</v>
      </c>
      <c r="L38" s="23"/>
      <c r="M38" s="23"/>
      <c r="N38" s="151"/>
      <c r="O38" s="151"/>
      <c r="P38" s="151"/>
      <c r="Q38" s="23"/>
      <c r="R38" s="23"/>
      <c r="S38" s="23"/>
      <c r="T38" s="23"/>
      <c r="U38" s="107"/>
      <c r="V38" s="23"/>
      <c r="W38" s="23"/>
    </row>
    <row r="39" ht="22.5" customHeight="1" spans="1:23">
      <c r="A39" s="150" t="s">
        <v>269</v>
      </c>
      <c r="B39" s="150" t="s">
        <v>301</v>
      </c>
      <c r="C39" s="21" t="s">
        <v>300</v>
      </c>
      <c r="D39" s="150" t="s">
        <v>73</v>
      </c>
      <c r="E39" s="150" t="s">
        <v>90</v>
      </c>
      <c r="F39" s="150" t="s">
        <v>168</v>
      </c>
      <c r="G39" s="150" t="s">
        <v>240</v>
      </c>
      <c r="H39" s="150" t="s">
        <v>241</v>
      </c>
      <c r="I39" s="23">
        <v>140000</v>
      </c>
      <c r="J39" s="23">
        <v>140000</v>
      </c>
      <c r="K39" s="23">
        <v>140000</v>
      </c>
      <c r="L39" s="23"/>
      <c r="M39" s="23"/>
      <c r="N39" s="151"/>
      <c r="O39" s="151"/>
      <c r="P39" s="151"/>
      <c r="Q39" s="23"/>
      <c r="R39" s="23"/>
      <c r="S39" s="23"/>
      <c r="T39" s="23"/>
      <c r="U39" s="107"/>
      <c r="V39" s="23"/>
      <c r="W39" s="23"/>
    </row>
    <row r="40" ht="22.5" customHeight="1" spans="1:23">
      <c r="A40" s="150" t="s">
        <v>269</v>
      </c>
      <c r="B40" s="150" t="s">
        <v>301</v>
      </c>
      <c r="C40" s="21" t="s">
        <v>300</v>
      </c>
      <c r="D40" s="150" t="s">
        <v>73</v>
      </c>
      <c r="E40" s="150" t="s">
        <v>90</v>
      </c>
      <c r="F40" s="150" t="s">
        <v>168</v>
      </c>
      <c r="G40" s="150" t="s">
        <v>282</v>
      </c>
      <c r="H40" s="150" t="s">
        <v>283</v>
      </c>
      <c r="I40" s="23">
        <v>20000</v>
      </c>
      <c r="J40" s="23">
        <v>20000</v>
      </c>
      <c r="K40" s="23">
        <v>20000</v>
      </c>
      <c r="L40" s="23"/>
      <c r="M40" s="23"/>
      <c r="N40" s="151"/>
      <c r="O40" s="151"/>
      <c r="P40" s="151"/>
      <c r="Q40" s="23"/>
      <c r="R40" s="23"/>
      <c r="S40" s="23"/>
      <c r="T40" s="23"/>
      <c r="U40" s="107"/>
      <c r="V40" s="23"/>
      <c r="W40" s="23"/>
    </row>
    <row r="41" ht="22.5" customHeight="1" spans="1:23">
      <c r="A41" s="150" t="s">
        <v>269</v>
      </c>
      <c r="B41" s="150" t="s">
        <v>301</v>
      </c>
      <c r="C41" s="21" t="s">
        <v>300</v>
      </c>
      <c r="D41" s="150" t="s">
        <v>73</v>
      </c>
      <c r="E41" s="150" t="s">
        <v>90</v>
      </c>
      <c r="F41" s="150" t="s">
        <v>168</v>
      </c>
      <c r="G41" s="150" t="s">
        <v>284</v>
      </c>
      <c r="H41" s="150" t="s">
        <v>285</v>
      </c>
      <c r="I41" s="23">
        <v>20000</v>
      </c>
      <c r="J41" s="23">
        <v>20000</v>
      </c>
      <c r="K41" s="23">
        <v>20000</v>
      </c>
      <c r="L41" s="23"/>
      <c r="M41" s="23"/>
      <c r="N41" s="151"/>
      <c r="O41" s="151"/>
      <c r="P41" s="151"/>
      <c r="Q41" s="23"/>
      <c r="R41" s="23"/>
      <c r="S41" s="23"/>
      <c r="T41" s="23"/>
      <c r="U41" s="107"/>
      <c r="V41" s="23"/>
      <c r="W41" s="23"/>
    </row>
    <row r="42" ht="22.5" customHeight="1" spans="1:23">
      <c r="A42" s="150" t="s">
        <v>269</v>
      </c>
      <c r="B42" s="150" t="s">
        <v>301</v>
      </c>
      <c r="C42" s="21" t="s">
        <v>300</v>
      </c>
      <c r="D42" s="150" t="s">
        <v>73</v>
      </c>
      <c r="E42" s="150" t="s">
        <v>90</v>
      </c>
      <c r="F42" s="150" t="s">
        <v>168</v>
      </c>
      <c r="G42" s="150" t="s">
        <v>260</v>
      </c>
      <c r="H42" s="150" t="s">
        <v>261</v>
      </c>
      <c r="I42" s="23">
        <v>10000</v>
      </c>
      <c r="J42" s="23">
        <v>10000</v>
      </c>
      <c r="K42" s="23">
        <v>10000</v>
      </c>
      <c r="L42" s="23"/>
      <c r="M42" s="23"/>
      <c r="N42" s="151"/>
      <c r="O42" s="151"/>
      <c r="P42" s="151"/>
      <c r="Q42" s="23"/>
      <c r="R42" s="23"/>
      <c r="S42" s="23"/>
      <c r="T42" s="23"/>
      <c r="U42" s="107"/>
      <c r="V42" s="23"/>
      <c r="W42" s="23"/>
    </row>
    <row r="43" ht="22.5" customHeight="1" spans="1:23">
      <c r="A43" s="150" t="s">
        <v>269</v>
      </c>
      <c r="B43" s="150" t="s">
        <v>301</v>
      </c>
      <c r="C43" s="21" t="s">
        <v>300</v>
      </c>
      <c r="D43" s="150" t="s">
        <v>73</v>
      </c>
      <c r="E43" s="150" t="s">
        <v>90</v>
      </c>
      <c r="F43" s="150" t="s">
        <v>168</v>
      </c>
      <c r="G43" s="150" t="s">
        <v>288</v>
      </c>
      <c r="H43" s="150" t="s">
        <v>289</v>
      </c>
      <c r="I43" s="23">
        <v>45000</v>
      </c>
      <c r="J43" s="23">
        <v>45000</v>
      </c>
      <c r="K43" s="23">
        <v>45000</v>
      </c>
      <c r="L43" s="23"/>
      <c r="M43" s="23"/>
      <c r="N43" s="151"/>
      <c r="O43" s="151"/>
      <c r="P43" s="151"/>
      <c r="Q43" s="23"/>
      <c r="R43" s="23"/>
      <c r="S43" s="23"/>
      <c r="T43" s="23"/>
      <c r="U43" s="107"/>
      <c r="V43" s="23"/>
      <c r="W43" s="23"/>
    </row>
    <row r="44" ht="22.5" customHeight="1" spans="1:23">
      <c r="A44" s="150" t="s">
        <v>269</v>
      </c>
      <c r="B44" s="150" t="s">
        <v>301</v>
      </c>
      <c r="C44" s="21" t="s">
        <v>300</v>
      </c>
      <c r="D44" s="150" t="s">
        <v>73</v>
      </c>
      <c r="E44" s="150" t="s">
        <v>90</v>
      </c>
      <c r="F44" s="150" t="s">
        <v>168</v>
      </c>
      <c r="G44" s="150" t="s">
        <v>236</v>
      </c>
      <c r="H44" s="150" t="s">
        <v>237</v>
      </c>
      <c r="I44" s="23">
        <v>200000</v>
      </c>
      <c r="J44" s="23">
        <v>200000</v>
      </c>
      <c r="K44" s="23">
        <v>200000</v>
      </c>
      <c r="L44" s="23"/>
      <c r="M44" s="23"/>
      <c r="N44" s="151"/>
      <c r="O44" s="151"/>
      <c r="P44" s="151"/>
      <c r="Q44" s="23"/>
      <c r="R44" s="23"/>
      <c r="S44" s="23"/>
      <c r="T44" s="23"/>
      <c r="U44" s="107"/>
      <c r="V44" s="23"/>
      <c r="W44" s="23"/>
    </row>
    <row r="45" ht="22.5" customHeight="1" spans="1:23">
      <c r="A45" s="149" t="s">
        <v>302</v>
      </c>
      <c r="B45" s="24"/>
      <c r="C45" s="24"/>
      <c r="D45" s="24"/>
      <c r="E45" s="24"/>
      <c r="F45" s="24"/>
      <c r="G45" s="24"/>
      <c r="H45" s="24"/>
      <c r="I45" s="23">
        <v>780000</v>
      </c>
      <c r="J45" s="23"/>
      <c r="K45" s="23"/>
      <c r="L45" s="23"/>
      <c r="M45" s="23"/>
      <c r="N45" s="151">
        <v>780000</v>
      </c>
      <c r="O45" s="151"/>
      <c r="P45" s="151"/>
      <c r="Q45" s="23"/>
      <c r="R45" s="23"/>
      <c r="S45" s="23"/>
      <c r="T45" s="23"/>
      <c r="U45" s="107"/>
      <c r="V45" s="23"/>
      <c r="W45" s="23"/>
    </row>
    <row r="46" ht="22.5" customHeight="1" spans="1:23">
      <c r="A46" s="150" t="s">
        <v>269</v>
      </c>
      <c r="B46" s="150" t="s">
        <v>303</v>
      </c>
      <c r="C46" s="21" t="s">
        <v>302</v>
      </c>
      <c r="D46" s="150" t="s">
        <v>73</v>
      </c>
      <c r="E46" s="150" t="s">
        <v>90</v>
      </c>
      <c r="F46" s="150" t="s">
        <v>168</v>
      </c>
      <c r="G46" s="150" t="s">
        <v>275</v>
      </c>
      <c r="H46" s="150" t="s">
        <v>276</v>
      </c>
      <c r="I46" s="23">
        <v>780000</v>
      </c>
      <c r="J46" s="23"/>
      <c r="K46" s="23"/>
      <c r="L46" s="23"/>
      <c r="M46" s="23"/>
      <c r="N46" s="151">
        <v>780000</v>
      </c>
      <c r="O46" s="151"/>
      <c r="P46" s="151"/>
      <c r="Q46" s="23"/>
      <c r="R46" s="23"/>
      <c r="S46" s="23"/>
      <c r="T46" s="23"/>
      <c r="U46" s="107"/>
      <c r="V46" s="23"/>
      <c r="W46" s="23"/>
    </row>
    <row r="47" ht="22.5" customHeight="1" spans="1:23">
      <c r="A47" s="149" t="s">
        <v>304</v>
      </c>
      <c r="B47" s="24"/>
      <c r="C47" s="24"/>
      <c r="D47" s="24"/>
      <c r="E47" s="24"/>
      <c r="F47" s="24"/>
      <c r="G47" s="24"/>
      <c r="H47" s="24"/>
      <c r="I47" s="23">
        <v>499125.9</v>
      </c>
      <c r="J47" s="23"/>
      <c r="K47" s="23"/>
      <c r="L47" s="23"/>
      <c r="M47" s="23"/>
      <c r="N47" s="151">
        <v>499125.9</v>
      </c>
      <c r="O47" s="151"/>
      <c r="P47" s="151"/>
      <c r="Q47" s="23"/>
      <c r="R47" s="23"/>
      <c r="S47" s="23"/>
      <c r="T47" s="23"/>
      <c r="U47" s="107"/>
      <c r="V47" s="23"/>
      <c r="W47" s="23"/>
    </row>
    <row r="48" ht="22.5" customHeight="1" spans="1:23">
      <c r="A48" s="150" t="s">
        <v>269</v>
      </c>
      <c r="B48" s="150" t="s">
        <v>305</v>
      </c>
      <c r="C48" s="21" t="s">
        <v>304</v>
      </c>
      <c r="D48" s="150" t="s">
        <v>73</v>
      </c>
      <c r="E48" s="150" t="s">
        <v>90</v>
      </c>
      <c r="F48" s="150" t="s">
        <v>168</v>
      </c>
      <c r="G48" s="150" t="s">
        <v>296</v>
      </c>
      <c r="H48" s="150" t="s">
        <v>297</v>
      </c>
      <c r="I48" s="23">
        <v>30900</v>
      </c>
      <c r="J48" s="23"/>
      <c r="K48" s="23"/>
      <c r="L48" s="23"/>
      <c r="M48" s="23"/>
      <c r="N48" s="151">
        <v>30900</v>
      </c>
      <c r="O48" s="151"/>
      <c r="P48" s="151"/>
      <c r="Q48" s="23"/>
      <c r="R48" s="23"/>
      <c r="S48" s="23"/>
      <c r="T48" s="23"/>
      <c r="U48" s="107"/>
      <c r="V48" s="23"/>
      <c r="W48" s="23"/>
    </row>
    <row r="49" ht="22.5" customHeight="1" spans="1:23">
      <c r="A49" s="150" t="s">
        <v>269</v>
      </c>
      <c r="B49" s="150" t="s">
        <v>305</v>
      </c>
      <c r="C49" s="21" t="s">
        <v>304</v>
      </c>
      <c r="D49" s="150" t="s">
        <v>73</v>
      </c>
      <c r="E49" s="150" t="s">
        <v>90</v>
      </c>
      <c r="F49" s="150" t="s">
        <v>168</v>
      </c>
      <c r="G49" s="150" t="s">
        <v>296</v>
      </c>
      <c r="H49" s="150" t="s">
        <v>297</v>
      </c>
      <c r="I49" s="23">
        <v>468225.9</v>
      </c>
      <c r="J49" s="23"/>
      <c r="K49" s="23"/>
      <c r="L49" s="23"/>
      <c r="M49" s="23"/>
      <c r="N49" s="151">
        <v>468225.9</v>
      </c>
      <c r="O49" s="151"/>
      <c r="P49" s="151"/>
      <c r="Q49" s="23"/>
      <c r="R49" s="23"/>
      <c r="S49" s="23"/>
      <c r="T49" s="23"/>
      <c r="U49" s="107"/>
      <c r="V49" s="23"/>
      <c r="W49" s="23"/>
    </row>
    <row r="50" ht="22.5" customHeight="1" spans="1:23">
      <c r="A50" s="34" t="s">
        <v>117</v>
      </c>
      <c r="B50" s="35"/>
      <c r="C50" s="35"/>
      <c r="D50" s="35"/>
      <c r="E50" s="35"/>
      <c r="F50" s="35"/>
      <c r="G50" s="35"/>
      <c r="H50" s="36"/>
      <c r="I50" s="23">
        <v>5152841.13</v>
      </c>
      <c r="J50" s="23">
        <v>935000</v>
      </c>
      <c r="K50" s="152">
        <v>935000</v>
      </c>
      <c r="L50" s="23"/>
      <c r="M50" s="23"/>
      <c r="N50" s="151">
        <v>4217841.13</v>
      </c>
      <c r="O50" s="151"/>
      <c r="P50" s="151"/>
      <c r="Q50" s="23"/>
      <c r="R50" s="23"/>
      <c r="S50" s="23"/>
      <c r="T50" s="23"/>
      <c r="U50" s="153"/>
      <c r="V50" s="23"/>
      <c r="W50" s="23"/>
    </row>
  </sheetData>
  <mergeCells count="37">
    <mergeCell ref="A2:W2"/>
    <mergeCell ref="A3:H3"/>
    <mergeCell ref="J4:M4"/>
    <mergeCell ref="N4:P4"/>
    <mergeCell ref="R4:W4"/>
    <mergeCell ref="A9:C9"/>
    <mergeCell ref="A9:C9"/>
    <mergeCell ref="A15:C15"/>
    <mergeCell ref="A19:C19"/>
    <mergeCell ref="A21:C21"/>
    <mergeCell ref="A36:C36"/>
    <mergeCell ref="A38:C38"/>
    <mergeCell ref="A45:C45"/>
    <mergeCell ref="A47:C47"/>
    <mergeCell ref="A50:H5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9"/>
  <sheetViews>
    <sheetView showZeros="0" topLeftCell="A5" workbookViewId="0">
      <selection activeCell="A3" sqref="A3:H3"/>
    </sheetView>
  </sheetViews>
  <sheetFormatPr defaultColWidth="10.712962962963" defaultRowHeight="12" customHeight="1"/>
  <cols>
    <col min="1" max="1" width="40" customWidth="1"/>
    <col min="2" max="2" width="56" customWidth="1"/>
    <col min="3" max="5" width="21.2777777777778" customWidth="1"/>
    <col min="6" max="6" width="14" customWidth="1"/>
    <col min="7" max="7" width="19.8518518518519" customWidth="1"/>
    <col min="8" max="9" width="14" customWidth="1"/>
    <col min="10" max="10" width="32.1388888888889" customWidth="1"/>
  </cols>
  <sheetData>
    <row r="1" ht="15" customHeight="1" spans="1:10">
      <c r="J1" s="83" t="s">
        <v>306</v>
      </c>
    </row>
    <row r="2" ht="36.75" customHeight="1" spans="1:10">
      <c r="A2" s="4" t="s">
        <v>307</v>
      </c>
      <c r="B2" s="5"/>
      <c r="C2" s="5"/>
      <c r="D2" s="5"/>
      <c r="E2" s="5"/>
      <c r="F2" s="64"/>
      <c r="G2" s="5"/>
      <c r="H2" s="64"/>
      <c r="I2" s="64"/>
      <c r="J2" s="5"/>
    </row>
    <row r="3" ht="17.25" customHeight="1" spans="1:10">
      <c r="A3" s="55" t="str">
        <f>"单位名称："&amp;"迪庆藏族自治州幼儿园"</f>
        <v>单位名称：迪庆藏族自治州幼儿园</v>
      </c>
      <c r="B3" s="56"/>
    </row>
    <row r="4" ht="44.25" customHeight="1" spans="1:10">
      <c r="A4" s="45" t="s">
        <v>308</v>
      </c>
      <c r="B4" s="45" t="s">
        <v>309</v>
      </c>
      <c r="C4" s="45" t="s">
        <v>310</v>
      </c>
      <c r="D4" s="45" t="s">
        <v>311</v>
      </c>
      <c r="E4" s="45" t="s">
        <v>312</v>
      </c>
      <c r="F4" s="57" t="s">
        <v>313</v>
      </c>
      <c r="G4" s="45" t="s">
        <v>314</v>
      </c>
      <c r="H4" s="57" t="s">
        <v>315</v>
      </c>
      <c r="I4" s="57" t="s">
        <v>316</v>
      </c>
      <c r="J4" s="45" t="s">
        <v>317</v>
      </c>
    </row>
    <row r="5" ht="19.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</row>
    <row r="6" ht="22.5" customHeight="1" spans="1:10">
      <c r="A6" s="139" t="s">
        <v>73</v>
      </c>
      <c r="B6" s="58"/>
      <c r="C6" s="58"/>
      <c r="D6" s="58"/>
      <c r="E6" s="139"/>
      <c r="F6" s="58"/>
      <c r="G6" s="139"/>
      <c r="H6" s="58"/>
      <c r="I6" s="58"/>
      <c r="J6" s="139"/>
    </row>
    <row r="7" ht="22.5" customHeight="1" spans="1:10">
      <c r="A7" s="139" t="str">
        <f>"   "&amp;"临聘人员工资专项经费"</f>
        <v>   临聘人员工资专项经费</v>
      </c>
      <c r="B7" s="140" t="s">
        <v>318</v>
      </c>
      <c r="C7" s="141"/>
      <c r="D7" s="141"/>
      <c r="E7" s="141"/>
      <c r="F7" s="142"/>
      <c r="G7" s="141"/>
      <c r="H7" s="142"/>
      <c r="I7" s="142"/>
      <c r="J7" s="141"/>
    </row>
    <row r="8" ht="22.5" customHeight="1" spans="1:10">
      <c r="A8" s="139"/>
      <c r="B8" s="140"/>
      <c r="C8" s="141" t="s">
        <v>319</v>
      </c>
      <c r="D8" s="141" t="s">
        <v>320</v>
      </c>
      <c r="E8" s="141" t="s">
        <v>321</v>
      </c>
      <c r="F8" s="142" t="s">
        <v>322</v>
      </c>
      <c r="G8" s="141" t="s">
        <v>323</v>
      </c>
      <c r="H8" s="142" t="s">
        <v>324</v>
      </c>
      <c r="I8" s="142" t="s">
        <v>325</v>
      </c>
      <c r="J8" s="141" t="s">
        <v>326</v>
      </c>
    </row>
    <row r="9" ht="22.5" customHeight="1" spans="1:10">
      <c r="A9" s="24"/>
      <c r="B9" s="24"/>
      <c r="C9" s="141" t="s">
        <v>319</v>
      </c>
      <c r="D9" s="141" t="s">
        <v>327</v>
      </c>
      <c r="E9" s="141" t="s">
        <v>328</v>
      </c>
      <c r="F9" s="142" t="s">
        <v>322</v>
      </c>
      <c r="G9" s="141" t="s">
        <v>329</v>
      </c>
      <c r="H9" s="142" t="s">
        <v>330</v>
      </c>
      <c r="I9" s="142" t="s">
        <v>325</v>
      </c>
      <c r="J9" s="141" t="s">
        <v>331</v>
      </c>
    </row>
    <row r="10" ht="22.5" customHeight="1" spans="1:10">
      <c r="A10" s="24"/>
      <c r="B10" s="24"/>
      <c r="C10" s="141" t="s">
        <v>319</v>
      </c>
      <c r="D10" s="141" t="s">
        <v>332</v>
      </c>
      <c r="E10" s="141" t="s">
        <v>333</v>
      </c>
      <c r="F10" s="142" t="s">
        <v>322</v>
      </c>
      <c r="G10" s="141" t="s">
        <v>329</v>
      </c>
      <c r="H10" s="142" t="s">
        <v>330</v>
      </c>
      <c r="I10" s="142" t="s">
        <v>325</v>
      </c>
      <c r="J10" s="141" t="s">
        <v>334</v>
      </c>
    </row>
    <row r="11" ht="22.5" customHeight="1" spans="1:10">
      <c r="A11" s="24"/>
      <c r="B11" s="24"/>
      <c r="C11" s="141" t="s">
        <v>335</v>
      </c>
      <c r="D11" s="141" t="s">
        <v>336</v>
      </c>
      <c r="E11" s="141" t="s">
        <v>337</v>
      </c>
      <c r="F11" s="142" t="s">
        <v>322</v>
      </c>
      <c r="G11" s="141" t="s">
        <v>329</v>
      </c>
      <c r="H11" s="142" t="s">
        <v>330</v>
      </c>
      <c r="I11" s="142" t="s">
        <v>338</v>
      </c>
      <c r="J11" s="141" t="s">
        <v>339</v>
      </c>
    </row>
    <row r="12" ht="22.5" customHeight="1" spans="1:10">
      <c r="A12" s="24"/>
      <c r="B12" s="24"/>
      <c r="C12" s="141" t="s">
        <v>335</v>
      </c>
      <c r="D12" s="141" t="s">
        <v>340</v>
      </c>
      <c r="E12" s="141" t="s">
        <v>341</v>
      </c>
      <c r="F12" s="142" t="s">
        <v>322</v>
      </c>
      <c r="G12" s="141" t="s">
        <v>329</v>
      </c>
      <c r="H12" s="142" t="s">
        <v>330</v>
      </c>
      <c r="I12" s="142" t="s">
        <v>338</v>
      </c>
      <c r="J12" s="141" t="s">
        <v>342</v>
      </c>
    </row>
    <row r="13" ht="22.5" customHeight="1" spans="1:10">
      <c r="A13" s="24"/>
      <c r="B13" s="24"/>
      <c r="C13" s="141" t="s">
        <v>343</v>
      </c>
      <c r="D13" s="141" t="s">
        <v>344</v>
      </c>
      <c r="E13" s="141" t="s">
        <v>345</v>
      </c>
      <c r="F13" s="142" t="s">
        <v>346</v>
      </c>
      <c r="G13" s="141" t="s">
        <v>347</v>
      </c>
      <c r="H13" s="142" t="s">
        <v>330</v>
      </c>
      <c r="I13" s="142" t="s">
        <v>338</v>
      </c>
      <c r="J13" s="141" t="s">
        <v>348</v>
      </c>
    </row>
    <row r="14" ht="22.5" customHeight="1" spans="1:10">
      <c r="A14" s="139" t="str">
        <f>"   "&amp;"生均公用经费"</f>
        <v>   生均公用经费</v>
      </c>
      <c r="B14" s="140" t="s">
        <v>349</v>
      </c>
      <c r="C14" s="24"/>
      <c r="D14" s="24"/>
      <c r="E14" s="24"/>
      <c r="F14" s="24"/>
      <c r="G14" s="24"/>
      <c r="H14" s="24"/>
      <c r="I14" s="24"/>
      <c r="J14" s="24"/>
    </row>
    <row r="15" ht="22.5" customHeight="1" spans="1:10">
      <c r="A15" s="24"/>
      <c r="B15" s="24"/>
      <c r="C15" s="141" t="s">
        <v>319</v>
      </c>
      <c r="D15" s="141" t="s">
        <v>320</v>
      </c>
      <c r="E15" s="141" t="s">
        <v>350</v>
      </c>
      <c r="F15" s="142" t="s">
        <v>322</v>
      </c>
      <c r="G15" s="141" t="s">
        <v>351</v>
      </c>
      <c r="H15" s="142" t="s">
        <v>352</v>
      </c>
      <c r="I15" s="142" t="s">
        <v>338</v>
      </c>
      <c r="J15" s="141" t="s">
        <v>353</v>
      </c>
    </row>
    <row r="16" ht="22.5" customHeight="1" spans="1:10">
      <c r="A16" s="24"/>
      <c r="B16" s="24"/>
      <c r="C16" s="141" t="s">
        <v>319</v>
      </c>
      <c r="D16" s="141" t="s">
        <v>327</v>
      </c>
      <c r="E16" s="141" t="s">
        <v>354</v>
      </c>
      <c r="F16" s="142" t="s">
        <v>322</v>
      </c>
      <c r="G16" s="141" t="s">
        <v>329</v>
      </c>
      <c r="H16" s="142" t="s">
        <v>330</v>
      </c>
      <c r="I16" s="142" t="s">
        <v>325</v>
      </c>
      <c r="J16" s="141" t="s">
        <v>355</v>
      </c>
    </row>
    <row r="17" ht="22.5" customHeight="1" spans="1:10">
      <c r="A17" s="24"/>
      <c r="B17" s="24"/>
      <c r="C17" s="141" t="s">
        <v>335</v>
      </c>
      <c r="D17" s="141" t="s">
        <v>336</v>
      </c>
      <c r="E17" s="141" t="s">
        <v>356</v>
      </c>
      <c r="F17" s="142" t="s">
        <v>322</v>
      </c>
      <c r="G17" s="141" t="s">
        <v>329</v>
      </c>
      <c r="H17" s="142" t="s">
        <v>330</v>
      </c>
      <c r="I17" s="142" t="s">
        <v>325</v>
      </c>
      <c r="J17" s="141" t="s">
        <v>356</v>
      </c>
    </row>
    <row r="18" ht="22.5" customHeight="1" spans="1:10">
      <c r="A18" s="24"/>
      <c r="B18" s="24"/>
      <c r="C18" s="141" t="s">
        <v>335</v>
      </c>
      <c r="D18" s="141" t="s">
        <v>340</v>
      </c>
      <c r="E18" s="141" t="s">
        <v>357</v>
      </c>
      <c r="F18" s="142" t="s">
        <v>346</v>
      </c>
      <c r="G18" s="141" t="s">
        <v>329</v>
      </c>
      <c r="H18" s="142" t="s">
        <v>330</v>
      </c>
      <c r="I18" s="142" t="s">
        <v>325</v>
      </c>
      <c r="J18" s="141" t="s">
        <v>357</v>
      </c>
    </row>
    <row r="19" ht="22.5" customHeight="1" spans="1:10">
      <c r="A19" s="24"/>
      <c r="B19" s="24"/>
      <c r="C19" s="141" t="s">
        <v>343</v>
      </c>
      <c r="D19" s="141" t="s">
        <v>344</v>
      </c>
      <c r="E19" s="141" t="s">
        <v>358</v>
      </c>
      <c r="F19" s="142" t="s">
        <v>322</v>
      </c>
      <c r="G19" s="141" t="s">
        <v>347</v>
      </c>
      <c r="H19" s="142" t="s">
        <v>330</v>
      </c>
      <c r="I19" s="142" t="s">
        <v>325</v>
      </c>
      <c r="J19" s="141" t="s">
        <v>358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烟雨平生</cp:lastModifiedBy>
  <dcterms:created xsi:type="dcterms:W3CDTF">2026-02-01T08:44:00Z</dcterms:created>
  <dcterms:modified xsi:type="dcterms:W3CDTF">2026-02-05T07:51:48Z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C780C4DF180F4350BFF7C0380191B9F5_13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