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7" firstSheet="3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<sst xmlns="http://schemas.openxmlformats.org/spreadsheetml/2006/main" count="1387" uniqueCount="508">
  <si>
    <t>预算01-1表</t>
  </si>
  <si>
    <t>2025年财务收支预算总表部门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</si>
  <si>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</si>
  <si>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</si>
  <si>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</si>
  <si>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</si>
  <si>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</si>
  <si>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</si>
  <si>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</si>
  <si>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</si>
  <si>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</si>
  <si>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</si>
  <si>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</si>
  <si>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</si>
  <si>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</si>
  <si>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</si>
  <si>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</si>
  <si>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</si>
  <si>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</si>
  <si>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</si>
  <si>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</si>
  <si>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</si>
  <si>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</si>
  <si>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</si>
  <si>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</si>
  <si>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</si>
  <si>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</si>
  <si>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</si>
  <si>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</si>
  <si>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</si>
  <si>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</si>
  <si>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</si>
  <si>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</si>
  <si>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</si>
  <si>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</si>
  <si>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</si>
  <si>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</si>
  <si>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</si>
  <si>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</si>
  <si>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</si>
  <si>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</si>
  <si>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</si>
  <si>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</si>
  <si>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</si>
  <si>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</si>
  <si>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</si>
  <si>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</si>
  <si>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</si>
  <si>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</si>
  <si>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</si>
  <si>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</si>
  <si>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</si>
  <si>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</si>
  <si>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</si>
  <si>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</si>
  <si>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</si>
  <si>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</si>
  <si>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</si>
  <si>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</si>
  <si>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</si>
  <si>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</si>
  <si>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</si>
  <si>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</si>
  <si>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</si>
  <si>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</si>
  <si>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</si>
  <si>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</si>
  <si>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</si>
  <si>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</si>
  <si>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</si>
  <si>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</si>
  <si>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105004</t>
  </si>
  <si>
    <t>迪庆藏族自治州民族中等专业学校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</si>
  <si>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</si>
  <si>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</si>
  <si>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</si>
  <si>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</si>
  <si>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</si>
  <si>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</si>
  <si>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</si>
  <si>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</si>
  <si>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</si>
  <si>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</si>
  <si>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</si>
  <si>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</si>
  <si>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</si>
  <si>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</si>
  <si>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</si>
  <si>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20503</t>
  </si>
  <si>
    <t>2050302</t>
  </si>
  <si>
    <t>208</t>
  </si>
  <si>
    <t>社会保障和就业支出</t>
  </si>
  <si>
    <t>20805</t>
  </si>
  <si>
    <t>2080505</t>
  </si>
  <si>
    <t>2080506</t>
  </si>
  <si>
    <t>2080599</t>
  </si>
  <si>
    <t>20808</t>
  </si>
  <si>
    <t>2080801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</si>
  <si>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</si>
  <si>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</si>
  <si>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</si>
  <si>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</si>
  <si>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</si>
  <si>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</si>
  <si>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</si>
  <si>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</si>
  <si>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</si>
  <si>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</si>
  <si>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</si>
  <si>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</si>
  <si>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</si>
  <si>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</si>
  <si>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</si>
  <si>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</si>
  <si>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</si>
  <si>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</si>
  <si>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</si>
  <si>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</si>
  <si>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</si>
  <si>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</si>
  <si>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</si>
  <si>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</si>
  <si>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</si>
  <si>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</si>
  <si>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</si>
  <si>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</si>
  <si>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</si>
  <si>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</si>
  <si>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</si>
  <si>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</si>
  <si>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</si>
  <si>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</si>
  <si>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</si>
  <si>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</si>
  <si>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</si>
  <si>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</si>
  <si>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</si>
  <si>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</si>
  <si>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</si>
  <si>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</si>
  <si>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</si>
  <si>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</si>
  <si>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</si>
  <si>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</si>
  <si>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</si>
  <si>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</si>
  <si>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</si>
  <si>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</si>
  <si>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</si>
  <si>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</si>
  <si>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</si>
  <si>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</si>
  <si>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</si>
  <si>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</si>
  <si>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</si>
  <si>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</si>
  <si>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</si>
  <si>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</si>
  <si>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职业教育</t>
  </si>
  <si>
    <t>中等职业教育</t>
  </si>
  <si>
    <t>行政事业单位养老支出</t>
  </si>
  <si>
    <t>机关事业单位基本养老保险缴费支出</t>
  </si>
  <si>
    <t>其他行政事业单位养老支出</t>
  </si>
  <si>
    <t>抚恤</t>
  </si>
  <si>
    <t>死亡抚恤</t>
  </si>
  <si>
    <t>行政事业单位医疗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</si>
  <si>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</si>
  <si>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</si>
  <si>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</si>
  <si>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</si>
  <si>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</si>
  <si>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</si>
  <si>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</si>
  <si>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</si>
  <si>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</si>
  <si>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</si>
  <si>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</si>
  <si>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</si>
  <si>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</si>
  <si>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</si>
  <si>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</si>
  <si>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</si>
  <si>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</si>
  <si>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</si>
  <si>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</si>
  <si>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</si>
  <si>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</si>
  <si>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</si>
  <si>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</si>
  <si>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</si>
  <si>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</si>
  <si>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</si>
  <si>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</si>
  <si>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</si>
  <si>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</si>
  <si>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</si>
  <si>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</si>
  <si>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533400210000000018680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</si>
  <si>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</si>
  <si>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</si>
  <si>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</si>
  <si>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</si>
  <si>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</si>
  <si>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</si>
  <si>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</si>
  <si>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533400231100001410499</t>
  </si>
  <si>
    <t>事业人员规范后绩效奖</t>
  </si>
  <si>
    <t>533400210000000018681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</si>
  <si>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</si>
  <si>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</si>
  <si>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</si>
  <si>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</si>
  <si>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</si>
  <si>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</si>
  <si>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</si>
  <si>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</si>
  <si>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</si>
  <si>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533400210000000018682</t>
  </si>
  <si>
    <t>30113</t>
  </si>
  <si>
    <t>533400210000000018689</t>
  </si>
  <si>
    <t>一般公用经费</t>
  </si>
  <si>
    <t>30205</t>
  </si>
  <si>
    <t>水费</t>
  </si>
  <si>
    <t>30206</t>
  </si>
  <si>
    <t>电费</t>
  </si>
  <si>
    <t>30211</t>
  </si>
  <si>
    <t>差旅费</t>
  </si>
  <si>
    <t>30227</t>
  </si>
  <si>
    <t>委托业务费</t>
  </si>
  <si>
    <t>533400221100000250052</t>
  </si>
  <si>
    <t>30217</t>
  </si>
  <si>
    <t>30201</t>
  </si>
  <si>
    <t>办公费</t>
  </si>
  <si>
    <t>30207</t>
  </si>
  <si>
    <t>邮电费</t>
  </si>
  <si>
    <t>533400210000000018688</t>
  </si>
  <si>
    <t>工会经费</t>
  </si>
  <si>
    <t>30228</t>
  </si>
  <si>
    <t>30229</t>
  </si>
  <si>
    <t>福利费</t>
  </si>
  <si>
    <t>533400241100002135253</t>
  </si>
  <si>
    <t>体检费</t>
  </si>
  <si>
    <t>533400210000000018686</t>
  </si>
  <si>
    <t>公务用车运行维护费</t>
  </si>
  <si>
    <t>30231</t>
  </si>
  <si>
    <t>30299</t>
  </si>
  <si>
    <t>其他商品和服务支出</t>
  </si>
  <si>
    <t>533400241100002136419</t>
  </si>
  <si>
    <t>遗属人员生活补助资金</t>
  </si>
  <si>
    <t>30305</t>
  </si>
  <si>
    <t>生活补助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</si>
  <si>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</si>
  <si>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</si>
  <si>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</si>
  <si>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</si>
  <si>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</si>
  <si>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</si>
  <si>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2023年教育特殊补助资金迪庆州中华民族共同体意识教育补助资金</t>
  </si>
  <si>
    <t>事业发展类</t>
  </si>
  <si>
    <t>533400241100003052386</t>
  </si>
  <si>
    <t>2024年春季学期高原农牧民子女学生生活补助资金</t>
  </si>
  <si>
    <t>533400241100003052436</t>
  </si>
  <si>
    <t>30308</t>
  </si>
  <si>
    <t>助学金</t>
  </si>
  <si>
    <t>2024年全国学校体育美育改革试验区建设专项资金</t>
  </si>
  <si>
    <t>533400241100003126390</t>
  </si>
  <si>
    <t>2024年中等职业教育省政府奖学金资金</t>
  </si>
  <si>
    <t>533400241100003153516</t>
  </si>
  <si>
    <t>23至24学年迪庆州中等职业教育农村学生全覆盖补助经费</t>
  </si>
  <si>
    <t>533400241100003126412</t>
  </si>
  <si>
    <t>迪财教【2024】35号文下达2023年基础教育综合奖补资金购置学生公寓床项目资金</t>
  </si>
  <si>
    <t>533400241100002955833</t>
  </si>
  <si>
    <t>31003</t>
  </si>
  <si>
    <t>专用设备购置</t>
  </si>
  <si>
    <t>31099</t>
  </si>
  <si>
    <t>其他资本性支出</t>
  </si>
  <si>
    <t>迪财教（2024）35号下达2023年基础教育奖补资金迪庆州民专专用设备采购（一）经费</t>
  </si>
  <si>
    <t>533400241100002957944</t>
  </si>
  <si>
    <t>迪财教（2024）35号下达2023年基础教育综合奖补资金迪庆民专专用设备采购（二）经费</t>
  </si>
  <si>
    <t>533400241100002958098</t>
  </si>
  <si>
    <t>迪财教（2024）35号下达2023年基础教育综合奖补资金康复治疗技术专业实训设备采购经费</t>
  </si>
  <si>
    <t>533400241100002956440</t>
  </si>
  <si>
    <t>滇西应用技术大学生均公用经费</t>
  </si>
  <si>
    <t>533400241100003005115</t>
  </si>
  <si>
    <t>2050305</t>
  </si>
  <si>
    <t>高等职业教育</t>
  </si>
  <si>
    <t>高原农牧民子女生活补助专项资金</t>
  </si>
  <si>
    <t>533400231100001105237</t>
  </si>
  <si>
    <t>基础教育综合奖补资金</t>
  </si>
  <si>
    <t>533400241100003270597</t>
  </si>
  <si>
    <t>31005</t>
  </si>
  <si>
    <t>基础设施建设</t>
  </si>
  <si>
    <t>西南林业大学办学经费</t>
  </si>
  <si>
    <t>533400241100003048288</t>
  </si>
  <si>
    <t>现代职业教育质量提升计划中央资金</t>
  </si>
  <si>
    <t>533400241100003222643</t>
  </si>
  <si>
    <t>30213</t>
  </si>
  <si>
    <t>维修（护）费</t>
  </si>
  <si>
    <t>30215</t>
  </si>
  <si>
    <t>会议费</t>
  </si>
  <si>
    <t>30216</t>
  </si>
  <si>
    <t>培训费</t>
  </si>
  <si>
    <t>30226</t>
  </si>
  <si>
    <t>劳务费</t>
  </si>
  <si>
    <t>30239</t>
  </si>
  <si>
    <t>其他交通费用</t>
  </si>
  <si>
    <t>31002</t>
  </si>
  <si>
    <t>办公设备购置</t>
  </si>
  <si>
    <t>学生资助补助经费直达资金</t>
  </si>
  <si>
    <t>533400241100002813718</t>
  </si>
  <si>
    <t>云南开放大学村干部业务补助经费</t>
  </si>
  <si>
    <t>533400241100003048501</t>
  </si>
  <si>
    <t>云南开放大学联合办学经费</t>
  </si>
  <si>
    <t>533400241100003005135</t>
  </si>
  <si>
    <t>云南民族大学联合办学经费</t>
  </si>
  <si>
    <t>533400241100003048052</t>
  </si>
  <si>
    <t>中等职业教育国家奖学金资金</t>
  </si>
  <si>
    <t>533400231100001111842</t>
  </si>
  <si>
    <t>中等职业教育国家助学补助资金</t>
  </si>
  <si>
    <t>533400231100001105305</t>
  </si>
  <si>
    <t>中等职业教育免学费补助资金</t>
  </si>
  <si>
    <t>533400231100001111849</t>
  </si>
  <si>
    <t>中旅集团帮扶资金</t>
  </si>
  <si>
    <t>533400241100003005104</t>
  </si>
  <si>
    <t>中职教育省政府奖学金资金</t>
  </si>
  <si>
    <t>533400231100001111876</t>
  </si>
  <si>
    <t>中职学生资助中央和省级直达资金</t>
  </si>
  <si>
    <t>533400241100003206427</t>
  </si>
  <si>
    <t>自有资金三代手续资金</t>
  </si>
  <si>
    <t>533400241100003031742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</si>
  <si>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</si>
  <si>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</si>
  <si>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</si>
  <si>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</si>
  <si>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</si>
  <si>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</si>
  <si>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</si>
  <si>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</si>
  <si>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</si>
  <si>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</si>
  <si>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</si>
  <si>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</si>
  <si>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鼓励品学兼优的学生</t>
  </si>
  <si>
    <t>产出指标</t>
  </si>
  <si>
    <t>时效指标</t>
  </si>
  <si>
    <t>资金到位效率</t>
  </si>
  <si>
    <t>=</t>
  </si>
  <si>
    <t>95</t>
  </si>
  <si>
    <t>%</t>
  </si>
  <si>
    <t>定性指标</t>
  </si>
  <si>
    <t>审核材料 按时发放至学生手中</t>
  </si>
  <si>
    <t>效益指标</t>
  </si>
  <si>
    <t>社会效益</t>
  </si>
  <si>
    <t>政策知晓度</t>
  </si>
  <si>
    <t>政策的宣传力度</t>
  </si>
  <si>
    <t>满意度指标</t>
  </si>
  <si>
    <t>服务对象满意度</t>
  </si>
  <si>
    <t>学生满意度</t>
  </si>
  <si>
    <t>学生满意人数</t>
  </si>
  <si>
    <t>云南开放大学拨来村干部业务费补贴</t>
  </si>
  <si>
    <t>资金使用效率</t>
  </si>
  <si>
    <t>&gt;=</t>
  </si>
  <si>
    <t>90</t>
  </si>
  <si>
    <t>定量指标</t>
  </si>
  <si>
    <t>合理利用率</t>
  </si>
  <si>
    <t>补贴经费合理利用率</t>
  </si>
  <si>
    <t>满意度</t>
  </si>
  <si>
    <t>西南林业大学办学费，按计划列支</t>
  </si>
  <si>
    <t>资金使用及时性</t>
  </si>
  <si>
    <t>资金合法合规使用期限</t>
  </si>
  <si>
    <t>弥补办公业务经费</t>
  </si>
  <si>
    <t>资金使用范围</t>
  </si>
  <si>
    <t>师生满意度</t>
  </si>
  <si>
    <t>师生满意率</t>
  </si>
  <si>
    <t>国家助学金按照月份发放，跟学生处做好沟通，收集好学生资料，做好评判，按时足额发放</t>
  </si>
  <si>
    <t>数量指标</t>
  </si>
  <si>
    <t>学生资助人数</t>
  </si>
  <si>
    <t>100</t>
  </si>
  <si>
    <t>学生处上报的学生资助人数</t>
  </si>
  <si>
    <t>资金发放效率</t>
  </si>
  <si>
    <t>是否及时足额发放至学生手中</t>
  </si>
  <si>
    <t>经济效益</t>
  </si>
  <si>
    <t>缓解学生就学压力</t>
  </si>
  <si>
    <t>是否缓解学生就学压力</t>
  </si>
  <si>
    <t>对于政策是否知晓</t>
  </si>
  <si>
    <t>云南民族大学业务经费，按计划列支</t>
  </si>
  <si>
    <t>使用及时性</t>
  </si>
  <si>
    <t>联合办学经费达到效益</t>
  </si>
  <si>
    <t>带来效益内容</t>
  </si>
  <si>
    <t>师生满意人数</t>
  </si>
  <si>
    <t>免学费资金用于学校外聘教师劳务费的发放及学校办公用品的采购，各专业部实训耗材的采购。
完成1248人的测算</t>
  </si>
  <si>
    <t>学校外聘教师数量</t>
  </si>
  <si>
    <t>4</t>
  </si>
  <si>
    <t>人</t>
  </si>
  <si>
    <t>外聘教师用于弥补因教师退休而短暂的师资力量不足的问题</t>
  </si>
  <si>
    <t>质量指标</t>
  </si>
  <si>
    <t>耗材用于实训是否提升学生技能</t>
  </si>
  <si>
    <t>实训耗材用于提升学生的实际动手能力</t>
  </si>
  <si>
    <t>资金是否及时到位</t>
  </si>
  <si>
    <t>弥补办公业务经费不足</t>
  </si>
  <si>
    <t>实行免学费教育，支持中职教育发展</t>
  </si>
  <si>
    <t>财务室开展正常工作需求</t>
  </si>
  <si>
    <t>资金及时性</t>
  </si>
  <si>
    <t>&gt;</t>
  </si>
  <si>
    <t>资金到账时间</t>
  </si>
  <si>
    <t>财务工作效率</t>
  </si>
  <si>
    <t>财务室购买办公用品</t>
  </si>
  <si>
    <t>对师生提供更好的服务</t>
  </si>
  <si>
    <t>办公经费保障人数</t>
  </si>
  <si>
    <t>190</t>
  </si>
  <si>
    <t>反映公用经费保障部门（单位）正常运转的在职人数情况。在职人数主要指办公、会议、培训、差旅、水费、电费等公用经费中服务保障的人数。</t>
  </si>
  <si>
    <t>部门运转</t>
  </si>
  <si>
    <t>正常运转</t>
  </si>
  <si>
    <t>是/否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</si>
  <si>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</si>
  <si>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</si>
  <si>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</si>
  <si>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</si>
  <si>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社会公众满意度</t>
  </si>
  <si>
    <t>反映社会公众对部门（单位）履职情况的满意程度。</t>
  </si>
  <si>
    <t>单位人员满意度</t>
  </si>
  <si>
    <t>反映部门（单位）人员对公用经费保障的满意程度。</t>
  </si>
  <si>
    <t>帮扶资金的支持促进中等教育的进一步发展</t>
  </si>
  <si>
    <t>委托培训机构</t>
  </si>
  <si>
    <t>个</t>
  </si>
  <si>
    <t>反映委托培训机构的情况。</t>
  </si>
  <si>
    <t>培训人数</t>
  </si>
  <si>
    <t>150</t>
  </si>
  <si>
    <t>反映培训人数情况</t>
  </si>
  <si>
    <t>培训人员满意度</t>
  </si>
  <si>
    <t>反映部门培训人员对经费保障的满意程度。</t>
  </si>
  <si>
    <t>生均公用经费保障部门正常运行</t>
  </si>
  <si>
    <t>公用经费保障人数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</si>
  <si>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</si>
  <si>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</si>
  <si>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</si>
  <si>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鼓励品学兼优的学生，将奖学金按时发放至符合条件的学生手中
完成5名学生的测算工作</t>
  </si>
  <si>
    <t>省政府奖学金人数</t>
  </si>
  <si>
    <t>奖学金人数</t>
  </si>
  <si>
    <t>学生家长满意度</t>
  </si>
  <si>
    <t>学生家长满意人数</t>
  </si>
  <si>
    <t>预算06表</t>
  </si>
  <si>
    <t>2025年部门政府性基金预算支出预算表</t>
  </si>
  <si>
    <t>政府性基金预算支出</t>
  </si>
  <si>
    <t>注：本单位无政府性基金预算支出，故此表无数据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</si>
  <si>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</si>
  <si>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</si>
  <si>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</si>
  <si>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</si>
  <si>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</si>
  <si>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</si>
  <si>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</si>
  <si>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</si>
  <si>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</si>
  <si>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</si>
  <si>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</si>
  <si>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</si>
  <si>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车辆燃油费</t>
  </si>
  <si>
    <t>C23120302 车辆加油、添加燃料服务</t>
  </si>
  <si>
    <t>元</t>
  </si>
  <si>
    <t>车辆维修费</t>
  </si>
  <si>
    <t>C23120301 车辆维修和保养服务</t>
  </si>
  <si>
    <t>车辆保险费</t>
  </si>
  <si>
    <t>C1804010201 机动车保险服务</t>
  </si>
  <si>
    <t>办公用纸</t>
  </si>
  <si>
    <t>A05040101 复印纸</t>
  </si>
  <si>
    <t>预算08表</t>
  </si>
  <si>
    <t>2025年部门政府购买服务预算表</t>
  </si>
  <si>
    <t>政府购买服务项目</t>
  </si>
  <si>
    <t>政府购买服务目录</t>
  </si>
  <si>
    <t>注：本单位无政府购买服务预算，故此表无数据</t>
  </si>
  <si>
    <t>预算09-1表</t>
  </si>
  <si>
    <t>2025年州对下转移支付预算表</t>
  </si>
  <si>
    <t>单位名称（项目）</t>
  </si>
  <si>
    <t>地区</t>
  </si>
  <si>
    <t>政府性基金</t>
  </si>
  <si>
    <t>香格里拉市</t>
  </si>
  <si>
    <t>维西县</t>
  </si>
  <si>
    <t>德钦县</t>
  </si>
  <si>
    <t>产业园区</t>
  </si>
  <si>
    <t>注：本单位无对下转移支付预算，故此表无数据</t>
  </si>
  <si>
    <t>预算09-2表</t>
  </si>
  <si>
    <t>2025年州对下转移支付绩效目标表</t>
  </si>
  <si>
    <t>预算10表</t>
  </si>
  <si>
    <t>2025年新增资产配置表</t>
  </si>
  <si>
    <t>="单位名称："&amp;"迪庆藏族自治州民族中等专业学校"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</si>
  <si>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</si>
  <si>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</si>
  <si>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</si>
  <si>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</si>
  <si>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</si>
  <si>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</si>
  <si>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</si>
  <si>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</si>
  <si>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注：本单位无新增资产配置，故此表无数据</t>
  </si>
  <si>
    <t>预算11表</t>
  </si>
  <si>
    <t>2025年中央转移支付补助项目支出预算表</t>
  </si>
  <si>
    <t>上级补助</t>
  </si>
  <si>
    <t>注：本单位无中央转移支付补助项目支出预算，故此表无数据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</si>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</sst>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</cellStyleXfs>
  <cellXfs count="224">
    <xf numFmtId="0" fontId="0" fillId="0" borderId="0" xfId="0" applyFont="1" applyBorder="1"/>
    <xf numFmtId="0" fontId="0" fillId="0" borderId="0" xfId="0" applyFill="1" applyBorder="1" applyAlignment="1" applyProtection="1">
      <alignment vertical="center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8" fontId="5" fillId="0" borderId="7" xfId="54" applyNumberFormat="1" applyFont="1" applyBorder="1">
      <alignment horizontal="right" vertical="center"/>
    </xf>
    <xf numFmtId="178" fontId="5" fillId="0" borderId="2" xfId="54" applyNumberFormat="1" applyFont="1" applyBorder="1">
      <alignment horizontal="right" vertical="center"/>
    </xf>
    <xf numFmtId="178" fontId="5" fillId="0" borderId="8" xfId="54" applyNumberFormat="1" applyFont="1" applyBorder="1">
      <alignment horizontal="right" vertical="center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right" vertical="center"/>
    </xf>
    <xf numFmtId="4" fontId="3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left" vertical="center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left" vertical="center" wrapText="1"/>
    </xf>
    <xf numFmtId="0" fontId="14" fillId="0" borderId="7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left" vertical="center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49" fontId="5" fillId="0" borderId="7" xfId="53" applyFont="1" applyFill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8" fontId="5" fillId="0" borderId="7" xfId="54" applyFont="1" applyFill="1">
      <alignment horizontal="right" vertical="center"/>
    </xf>
    <xf numFmtId="0" fontId="1" fillId="0" borderId="0" xfId="0" applyFont="1" applyBorder="1" applyAlignment="1">
      <alignment vertical="top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/>
    </xf>
    <xf numFmtId="4" fontId="3" fillId="0" borderId="7" xfId="0" applyNumberFormat="1" applyFont="1" applyFill="1" applyBorder="1" applyAlignment="1" applyProtection="1">
      <alignment horizontal="right" vertical="center" wrapText="1"/>
    </xf>
    <xf numFmtId="4" fontId="3" fillId="0" borderId="7" xfId="0" applyNumberFormat="1" applyFont="1" applyFill="1" applyBorder="1" applyAlignment="1" applyProtection="1">
      <alignment horizontal="right" vertical="center"/>
    </xf>
    <xf numFmtId="0" fontId="16" fillId="0" borderId="7" xfId="0" applyFont="1" applyBorder="1" applyAlignment="1">
      <alignment horizont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15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right" vertical="center"/>
      <protection locked="0"/>
    </xf>
    <xf numFmtId="178" fontId="5" fillId="0" borderId="7" xfId="54" applyFont="1">
      <alignment horizontal="right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17" fillId="0" borderId="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5" fillId="0" borderId="7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4" fontId="5" fillId="0" borderId="7" xfId="0" applyNumberFormat="1" applyFont="1" applyFill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7" xfId="0" applyFont="1" applyFill="1" applyBorder="1" applyAlignment="1" applyProtection="1">
      <alignment horizontal="left" vertical="center" wrapText="1" indent="2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/>
    </xf>
    <xf numFmtId="4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/>
    </xf>
    <xf numFmtId="4" fontId="3" fillId="0" borderId="7" xfId="0" applyNumberFormat="1" applyFont="1" applyFill="1" applyBorder="1" applyAlignment="1" applyProtection="1">
      <alignment vertical="center"/>
    </xf>
    <xf numFmtId="0" fontId="21" fillId="0" borderId="7" xfId="0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vertical="center"/>
    </xf>
    <xf numFmtId="0" fontId="3" fillId="0" borderId="7" xfId="0" applyFont="1" applyFill="1" applyBorder="1" applyAlignment="1" applyProtection="1">
      <alignment horizontal="left" vertical="center"/>
      <protection locked="0"/>
    </xf>
    <xf numFmtId="4" fontId="3" fillId="0" borderId="7" xfId="0" applyNumberFormat="1" applyFont="1" applyFill="1" applyBorder="1" applyAlignment="1" applyProtection="1">
      <alignment vertical="center"/>
      <protection locked="0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vertical="center"/>
    </xf>
    <xf numFmtId="0" fontId="21" fillId="0" borderId="7" xfId="0" applyFont="1" applyFill="1" applyBorder="1" applyAlignment="1" applyProtection="1">
      <alignment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4" fontId="21" fillId="0" borderId="7" xfId="0" applyNumberFormat="1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left" vertical="center"/>
    </xf>
    <xf numFmtId="0" fontId="21" fillId="0" borderId="7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6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4" fontId="3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vertical="center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0" fontId="21" fillId="0" borderId="6" xfId="0" applyFont="1" applyBorder="1" applyAlignment="1">
      <alignment horizontal="center" vertical="center"/>
    </xf>
    <xf numFmtId="4" fontId="21" fillId="0" borderId="13" xfId="0" applyNumberFormat="1" applyFont="1" applyFill="1" applyBorder="1" applyAlignment="1" applyProtection="1">
      <alignment horizontal="right" vertical="center"/>
    </xf>
    <xf numFmtId="0" fontId="21" fillId="0" borderId="7" xfId="0" applyFont="1" applyBorder="1" applyAlignment="1">
      <alignment horizontal="center" vertical="center"/>
    </xf>
    <xf numFmtId="4" fontId="21" fillId="0" borderId="7" xfId="0" applyNumberFormat="1" applyFont="1" applyFill="1" applyBorder="1" applyAlignment="1" applyProtection="1">
      <alignment horizontal="righ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7" xfId="0" applyFont="1" applyFill="1" applyBorder="1" applyAlignment="1" applyProtection="1">
      <alignment horizontal="right" vertical="center"/>
    </xf>
    <xf numFmtId="0" fontId="3" fillId="0" borderId="13" xfId="0" applyFont="1" applyFill="1" applyBorder="1" applyAlignment="1" applyProtection="1">
      <alignment horizontal="right" vertical="center"/>
    </xf>
    <xf numFmtId="0" fontId="21" fillId="0" borderId="6" xfId="0" applyFont="1" applyBorder="1" applyAlignment="1" applyProtection="1">
      <alignment horizontal="center" vertical="center"/>
      <protection locked="0"/>
    </xf>
    <xf numFmtId="4" fontId="21" fillId="0" borderId="13" xfId="0" applyNumberFormat="1" applyFont="1" applyFill="1" applyBorder="1" applyAlignment="1" applyProtection="1">
      <alignment horizontal="right" vertical="center"/>
      <protection locked="0"/>
    </xf>
    <xf numFmtId="4" fontId="21" fillId="0" borderId="7" xfId="0" applyNumberFormat="1" applyFont="1" applyFill="1" applyBorder="1" applyAlignment="1" applyProtection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workbookViewId="0">
      <pane ySplit="1" topLeftCell="A2" activePane="bottomLeft" state="frozen"/>
      <selection/>
      <selection pane="bottomLeft" activeCell="B36" sqref="B36"/>
    </sheetView>
  </sheetViews>
  <sheetFormatPr defaultColWidth="8" defaultRowHeight="14.25" customHeight="1" outlineLevelCol="3"/>
  <cols>
    <col min="1" max="1" width="39.575" customWidth="1"/>
    <col min="2" max="2" width="30.875" customWidth="1"/>
    <col min="3" max="3" width="40.425" customWidth="1"/>
    <col min="4" max="4" width="37.625" customWidth="1"/>
  </cols>
  <sheetData>
    <row r="1" customHeight="1" spans="1:4">
      <c r="A1" s="2"/>
      <c r="B1" s="2"/>
      <c r="C1" s="2"/>
      <c r="D1" s="2"/>
    </row>
    <row r="2" ht="12" customHeight="1" spans="4:4">
      <c r="D2" s="109" t="s">
        <v>0</v>
      </c>
    </row>
    <row r="3" ht="36" customHeight="1" spans="1:4">
      <c r="A3" s="47" t="s">
        <v>1</v>
      </c>
      <c r="B3" s="207"/>
      <c r="C3" s="207"/>
      <c r="D3" s="207"/>
    </row>
    <row r="4" ht="21" customHeight="1" spans="1:4">
      <c r="A4" s="98" t="str">
        <f>"单位名称："&amp;"迪庆藏族自治州民族中等专业学校"</f>
        <v>单位名称：迪庆藏族自治州民族中等专业学校</v>
      </c>
      <c r="B4" s="162"/>
      <c r="C4" s="162"/>
      <c r="D4" s="108" t="s">
        <v>2</v>
      </c>
    </row>
    <row r="5" ht="19.5" customHeight="1" spans="1:4">
      <c r="A5" s="12" t="s">
        <v>3</v>
      </c>
      <c r="B5" s="14"/>
      <c r="C5" s="12" t="s">
        <v>4</v>
      </c>
      <c r="D5" s="14"/>
    </row>
    <row r="6" ht="19.5" customHeight="1" spans="1:4">
      <c r="A6" s="17" t="s">
        <v>5</v>
      </c>
      <c r="B6" s="17" t="s">
        <v>6</v>
      </c>
      <c r="C6" s="17" t="s">
        <v>7</v>
      </c>
      <c r="D6" s="17" t="s">
        <v>6</v>
      </c>
    </row>
    <row r="7" ht="19.5" customHeight="1" spans="1:4">
      <c r="A7" s="20"/>
      <c r="B7" s="20"/>
      <c r="C7" s="20"/>
      <c r="D7" s="20"/>
    </row>
    <row r="8" ht="25.4" customHeight="1" spans="1:4">
      <c r="A8" s="208" t="s">
        <v>8</v>
      </c>
      <c r="B8" s="132">
        <v>65383934.12</v>
      </c>
      <c r="C8" s="177" t="s">
        <v>9</v>
      </c>
      <c r="D8" s="132"/>
    </row>
    <row r="9" ht="25.4" customHeight="1" spans="1:4">
      <c r="A9" s="208" t="s">
        <v>10</v>
      </c>
      <c r="B9" s="132"/>
      <c r="C9" s="177" t="s">
        <v>11</v>
      </c>
      <c r="D9" s="132"/>
    </row>
    <row r="10" ht="25.4" customHeight="1" spans="1:4">
      <c r="A10" s="208" t="s">
        <v>12</v>
      </c>
      <c r="B10" s="132"/>
      <c r="C10" s="177" t="s">
        <v>13</v>
      </c>
      <c r="D10" s="132"/>
    </row>
    <row r="11" ht="25.4" customHeight="1" spans="1:4">
      <c r="A11" s="208" t="s">
        <v>14</v>
      </c>
      <c r="B11" s="107"/>
      <c r="C11" s="177" t="s">
        <v>15</v>
      </c>
      <c r="D11" s="132"/>
    </row>
    <row r="12" ht="25.4" customHeight="1" spans="1:4">
      <c r="A12" s="208" t="s">
        <v>16</v>
      </c>
      <c r="B12" s="132">
        <v>6230000</v>
      </c>
      <c r="C12" s="168" t="s">
        <v>17</v>
      </c>
      <c r="D12" s="107">
        <v>79506434.46</v>
      </c>
    </row>
    <row r="13" ht="25.4" customHeight="1" spans="1:4">
      <c r="A13" s="208" t="s">
        <v>18</v>
      </c>
      <c r="B13" s="107"/>
      <c r="C13" s="168" t="s">
        <v>19</v>
      </c>
      <c r="D13" s="107"/>
    </row>
    <row r="14" ht="25.4" customHeight="1" spans="1:4">
      <c r="A14" s="208" t="s">
        <v>20</v>
      </c>
      <c r="B14" s="107"/>
      <c r="C14" s="168" t="s">
        <v>21</v>
      </c>
      <c r="D14" s="107"/>
    </row>
    <row r="15" ht="25.4" customHeight="1" spans="1:4">
      <c r="A15" s="208" t="s">
        <v>22</v>
      </c>
      <c r="B15" s="107">
        <v>6230000</v>
      </c>
      <c r="C15" s="168" t="s">
        <v>23</v>
      </c>
      <c r="D15" s="107">
        <v>6759861.28</v>
      </c>
    </row>
    <row r="16" ht="25.4" customHeight="1" spans="1:4">
      <c r="A16" s="209" t="s">
        <v>24</v>
      </c>
      <c r="B16" s="97"/>
      <c r="C16" s="168" t="s">
        <v>25</v>
      </c>
      <c r="D16" s="107">
        <v>5651907.78</v>
      </c>
    </row>
    <row r="17" ht="25.4" customHeight="1" spans="1:4">
      <c r="A17" s="209" t="s">
        <v>26</v>
      </c>
      <c r="B17" s="210"/>
      <c r="C17" s="168" t="s">
        <v>27</v>
      </c>
      <c r="D17" s="107"/>
    </row>
    <row r="18" ht="25.4" customHeight="1" spans="1:4">
      <c r="A18" s="209"/>
      <c r="B18" s="211"/>
      <c r="C18" s="168" t="s">
        <v>28</v>
      </c>
      <c r="D18" s="107"/>
    </row>
    <row r="19" ht="25.4" customHeight="1" spans="1:4">
      <c r="A19" s="209"/>
      <c r="B19" s="211"/>
      <c r="C19" s="168" t="s">
        <v>29</v>
      </c>
      <c r="D19" s="107"/>
    </row>
    <row r="20" ht="25.4" customHeight="1" spans="1:4">
      <c r="A20" s="209"/>
      <c r="B20" s="211"/>
      <c r="C20" s="168" t="s">
        <v>30</v>
      </c>
      <c r="D20" s="107"/>
    </row>
    <row r="21" ht="25.4" customHeight="1" spans="1:4">
      <c r="A21" s="209"/>
      <c r="B21" s="211"/>
      <c r="C21" s="168" t="s">
        <v>31</v>
      </c>
      <c r="D21" s="107"/>
    </row>
    <row r="22" ht="25.4" customHeight="1" spans="1:4">
      <c r="A22" s="209"/>
      <c r="B22" s="211"/>
      <c r="C22" s="168" t="s">
        <v>32</v>
      </c>
      <c r="D22" s="107"/>
    </row>
    <row r="23" ht="25.4" customHeight="1" spans="1:4">
      <c r="A23" s="209"/>
      <c r="B23" s="211"/>
      <c r="C23" s="168" t="s">
        <v>33</v>
      </c>
      <c r="D23" s="107"/>
    </row>
    <row r="24" ht="25.4" customHeight="1" spans="1:4">
      <c r="A24" s="209"/>
      <c r="B24" s="211"/>
      <c r="C24" s="168" t="s">
        <v>34</v>
      </c>
      <c r="D24" s="107"/>
    </row>
    <row r="25" ht="25.4" customHeight="1" spans="1:4">
      <c r="A25" s="209"/>
      <c r="B25" s="211"/>
      <c r="C25" s="168" t="s">
        <v>35</v>
      </c>
      <c r="D25" s="107"/>
    </row>
    <row r="26" ht="25.4" customHeight="1" spans="1:4">
      <c r="A26" s="209"/>
      <c r="B26" s="211"/>
      <c r="C26" s="168" t="s">
        <v>36</v>
      </c>
      <c r="D26" s="107">
        <v>5136611.04</v>
      </c>
    </row>
    <row r="27" ht="25.4" customHeight="1" spans="1:4">
      <c r="A27" s="209"/>
      <c r="B27" s="211"/>
      <c r="C27" s="168" t="s">
        <v>37</v>
      </c>
      <c r="D27" s="107"/>
    </row>
    <row r="28" ht="25.4" customHeight="1" spans="1:4">
      <c r="A28" s="209"/>
      <c r="B28" s="211"/>
      <c r="C28" s="168" t="s">
        <v>38</v>
      </c>
      <c r="D28" s="107"/>
    </row>
    <row r="29" ht="25.4" customHeight="1" spans="1:4">
      <c r="A29" s="209"/>
      <c r="B29" s="211"/>
      <c r="C29" s="168" t="s">
        <v>39</v>
      </c>
      <c r="D29" s="107"/>
    </row>
    <row r="30" ht="25.4" customHeight="1" spans="1:4">
      <c r="A30" s="209"/>
      <c r="B30" s="211"/>
      <c r="C30" s="168" t="s">
        <v>40</v>
      </c>
      <c r="D30" s="107"/>
    </row>
    <row r="31" ht="25.4" customHeight="1" spans="1:4">
      <c r="A31" s="209"/>
      <c r="B31" s="211"/>
      <c r="C31" s="168" t="s">
        <v>41</v>
      </c>
      <c r="D31" s="107"/>
    </row>
    <row r="32" ht="25.4" customHeight="1" spans="1:4">
      <c r="A32" s="209"/>
      <c r="B32" s="211"/>
      <c r="C32" s="168" t="s">
        <v>42</v>
      </c>
      <c r="D32" s="107"/>
    </row>
    <row r="33" ht="25.4" customHeight="1" spans="1:4">
      <c r="A33" s="209"/>
      <c r="B33" s="211"/>
      <c r="C33" s="168" t="s">
        <v>43</v>
      </c>
      <c r="D33" s="107"/>
    </row>
    <row r="34" ht="25.4" customHeight="1" spans="1:4">
      <c r="A34" s="212" t="s">
        <v>44</v>
      </c>
      <c r="B34" s="213">
        <v>71613934.12</v>
      </c>
      <c r="C34" s="214" t="s">
        <v>45</v>
      </c>
      <c r="D34" s="215">
        <v>97054814.56</v>
      </c>
    </row>
    <row r="35" ht="25.4" customHeight="1" spans="1:4">
      <c r="A35" s="216" t="s">
        <v>46</v>
      </c>
      <c r="B35" s="139">
        <v>25440880.44</v>
      </c>
      <c r="C35" s="217" t="s">
        <v>47</v>
      </c>
      <c r="D35" s="138"/>
    </row>
    <row r="36" ht="25.4" customHeight="1" spans="1:4">
      <c r="A36" s="218" t="s">
        <v>48</v>
      </c>
      <c r="B36" s="139">
        <v>25440880.44</v>
      </c>
      <c r="C36" s="171" t="s">
        <v>48</v>
      </c>
      <c r="D36" s="219"/>
    </row>
    <row r="37" ht="25.4" customHeight="1" spans="1:4">
      <c r="A37" s="218" t="s">
        <v>49</v>
      </c>
      <c r="B37" s="220"/>
      <c r="C37" s="171" t="s">
        <v>50</v>
      </c>
      <c r="D37" s="138"/>
    </row>
    <row r="38" ht="25.4" customHeight="1" spans="1:4">
      <c r="A38" s="221" t="s">
        <v>51</v>
      </c>
      <c r="B38" s="222">
        <v>97054814.56</v>
      </c>
      <c r="C38" s="214" t="s">
        <v>52</v>
      </c>
      <c r="D38" s="223">
        <v>97054814.56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C20" sqref="C20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2"/>
      <c r="B1" s="2"/>
      <c r="C1" s="2"/>
      <c r="D1" s="2"/>
      <c r="E1" s="2"/>
      <c r="F1" s="2"/>
    </row>
    <row r="2" ht="15.75" customHeight="1" spans="6:6">
      <c r="F2" s="57" t="s">
        <v>441</v>
      </c>
    </row>
    <row r="3" ht="28.5" customHeight="1" spans="1:6">
      <c r="A3" s="29" t="s">
        <v>442</v>
      </c>
      <c r="B3" s="29"/>
      <c r="C3" s="29"/>
      <c r="D3" s="29"/>
      <c r="E3" s="29"/>
      <c r="F3" s="29"/>
    </row>
    <row r="4" ht="15" customHeight="1" spans="1:6">
      <c r="A4" s="110" t="str">
        <f>"单位名称："&amp;"迪庆藏族自治州民族中等专业学校"</f>
        <v>单位名称：迪庆藏族自治州民族中等专业学校</v>
      </c>
      <c r="B4" s="111"/>
      <c r="C4" s="111"/>
      <c r="D4" s="73"/>
      <c r="E4" s="73"/>
      <c r="F4" s="112" t="s">
        <v>2</v>
      </c>
    </row>
    <row r="5" ht="18.75" customHeight="1" spans="1:6">
      <c r="A5" s="11" t="s">
        <v>182</v>
      </c>
      <c r="B5" s="11" t="s">
        <v>75</v>
      </c>
      <c r="C5" s="11" t="s">
        <v>76</v>
      </c>
      <c r="D5" s="17" t="s">
        <v>443</v>
      </c>
      <c r="E5" s="63"/>
      <c r="F5" s="63"/>
    </row>
    <row r="6" ht="30" customHeight="1" spans="1:6">
      <c r="A6" s="20"/>
      <c r="B6" s="20"/>
      <c r="C6" s="20"/>
      <c r="D6" s="17" t="s">
        <v>57</v>
      </c>
      <c r="E6" s="63" t="s">
        <v>84</v>
      </c>
      <c r="F6" s="63" t="s">
        <v>85</v>
      </c>
    </row>
    <row r="7" ht="16.5" customHeight="1" spans="1:6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</row>
    <row r="8" ht="20.25" customHeight="1" spans="1:6">
      <c r="A8" s="31"/>
      <c r="B8" s="31"/>
      <c r="C8" s="31"/>
      <c r="D8" s="64"/>
      <c r="E8" s="64"/>
      <c r="F8" s="64"/>
    </row>
    <row r="9" ht="17.25" customHeight="1" spans="1:6">
      <c r="A9" s="113" t="s">
        <v>109</v>
      </c>
      <c r="B9" s="114"/>
      <c r="C9" s="114" t="s">
        <v>109</v>
      </c>
      <c r="D9" s="64"/>
      <c r="E9" s="64"/>
      <c r="F9" s="64"/>
    </row>
    <row r="10" customHeight="1" spans="1:1">
      <c r="A10" t="s">
        <v>444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workbookViewId="0">
      <pane ySplit="1" topLeftCell="A2" activePane="bottomLeft" state="frozen"/>
      <selection/>
      <selection pane="bottomLeft" activeCell="F10" sqref="F10:F12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5" customHeight="1" spans="15:17">
      <c r="O2" s="56"/>
      <c r="P2" s="56"/>
      <c r="Q2" s="108" t="s">
        <v>445</v>
      </c>
    </row>
    <row r="3" ht="27.75" customHeight="1" spans="1:17">
      <c r="A3" s="69" t="s">
        <v>446</v>
      </c>
      <c r="B3" s="29"/>
      <c r="C3" s="29"/>
      <c r="D3" s="29"/>
      <c r="E3" s="29"/>
      <c r="F3" s="29"/>
      <c r="G3" s="29"/>
      <c r="H3" s="29"/>
      <c r="I3" s="29"/>
      <c r="J3" s="29"/>
      <c r="K3" s="48"/>
      <c r="L3" s="29"/>
      <c r="M3" s="29"/>
      <c r="N3" s="29"/>
      <c r="O3" s="48"/>
      <c r="P3" s="48"/>
      <c r="Q3" s="29"/>
    </row>
    <row r="4" ht="18.75" customHeight="1" spans="1:17">
      <c r="A4" s="98" t="str">
        <f>"单位名称："&amp;"迪庆藏族自治州民族中等专业学校"</f>
        <v>单位名称：迪庆藏族自治州民族中等专业学校</v>
      </c>
      <c r="B4" s="8"/>
      <c r="C4" s="8"/>
      <c r="D4" s="8"/>
      <c r="E4" s="8"/>
      <c r="F4" s="8"/>
      <c r="G4" s="8"/>
      <c r="H4" s="8"/>
      <c r="I4" s="8"/>
      <c r="J4" s="8"/>
      <c r="O4" s="60"/>
      <c r="P4" s="60"/>
      <c r="Q4" s="109" t="s">
        <v>173</v>
      </c>
    </row>
    <row r="5" ht="15.75" customHeight="1" spans="1:17">
      <c r="A5" s="11" t="s">
        <v>447</v>
      </c>
      <c r="B5" s="74" t="s">
        <v>448</v>
      </c>
      <c r="C5" s="74" t="s">
        <v>449</v>
      </c>
      <c r="D5" s="74" t="s">
        <v>450</v>
      </c>
      <c r="E5" s="74" t="s">
        <v>451</v>
      </c>
      <c r="F5" s="74" t="s">
        <v>452</v>
      </c>
      <c r="G5" s="75" t="s">
        <v>189</v>
      </c>
      <c r="H5" s="75"/>
      <c r="I5" s="75"/>
      <c r="J5" s="75"/>
      <c r="K5" s="76"/>
      <c r="L5" s="75"/>
      <c r="M5" s="75"/>
      <c r="N5" s="75"/>
      <c r="O5" s="91"/>
      <c r="P5" s="76"/>
      <c r="Q5" s="92"/>
    </row>
    <row r="6" ht="17.25" customHeight="1" spans="1:17">
      <c r="A6" s="16"/>
      <c r="B6" s="77"/>
      <c r="C6" s="77"/>
      <c r="D6" s="77"/>
      <c r="E6" s="77"/>
      <c r="F6" s="77"/>
      <c r="G6" s="77" t="s">
        <v>57</v>
      </c>
      <c r="H6" s="77" t="s">
        <v>60</v>
      </c>
      <c r="I6" s="77" t="s">
        <v>453</v>
      </c>
      <c r="J6" s="77" t="s">
        <v>454</v>
      </c>
      <c r="K6" s="78" t="s">
        <v>455</v>
      </c>
      <c r="L6" s="93" t="s">
        <v>456</v>
      </c>
      <c r="M6" s="93"/>
      <c r="N6" s="93"/>
      <c r="O6" s="94"/>
      <c r="P6" s="95"/>
      <c r="Q6" s="79"/>
    </row>
    <row r="7" ht="54" customHeight="1" spans="1:17">
      <c r="A7" s="19"/>
      <c r="B7" s="79"/>
      <c r="C7" s="79"/>
      <c r="D7" s="79"/>
      <c r="E7" s="79"/>
      <c r="F7" s="79"/>
      <c r="G7" s="79"/>
      <c r="H7" s="79" t="s">
        <v>59</v>
      </c>
      <c r="I7" s="79"/>
      <c r="J7" s="79"/>
      <c r="K7" s="80"/>
      <c r="L7" s="79" t="s">
        <v>59</v>
      </c>
      <c r="M7" s="79" t="s">
        <v>70</v>
      </c>
      <c r="N7" s="79" t="s">
        <v>196</v>
      </c>
      <c r="O7" s="96" t="s">
        <v>66</v>
      </c>
      <c r="P7" s="80" t="s">
        <v>67</v>
      </c>
      <c r="Q7" s="79" t="s">
        <v>68</v>
      </c>
    </row>
    <row r="8" ht="15" customHeight="1" spans="1:17">
      <c r="A8" s="20">
        <v>1</v>
      </c>
      <c r="B8" s="99">
        <v>2</v>
      </c>
      <c r="C8" s="99">
        <v>3</v>
      </c>
      <c r="D8" s="99">
        <v>4</v>
      </c>
      <c r="E8" s="99">
        <v>5</v>
      </c>
      <c r="F8" s="99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0">
        <v>13</v>
      </c>
      <c r="N8" s="100">
        <v>14</v>
      </c>
      <c r="O8" s="100">
        <v>15</v>
      </c>
      <c r="P8" s="100">
        <v>16</v>
      </c>
      <c r="Q8" s="100">
        <v>17</v>
      </c>
    </row>
    <row r="9" s="1" customFormat="1" ht="22.5" customHeight="1" spans="1:17">
      <c r="A9" s="101" t="s">
        <v>72</v>
      </c>
      <c r="B9" s="102"/>
      <c r="C9" s="102"/>
      <c r="D9" s="102"/>
      <c r="E9" s="103"/>
      <c r="F9" s="104"/>
      <c r="G9" s="104"/>
      <c r="H9" s="104"/>
      <c r="I9" s="104"/>
      <c r="J9" s="104"/>
      <c r="K9" s="104"/>
      <c r="L9" s="104"/>
      <c r="M9" s="104"/>
      <c r="N9" s="104"/>
      <c r="O9" s="107"/>
      <c r="P9" s="104"/>
      <c r="Q9" s="104"/>
    </row>
    <row r="10" s="1" customFormat="1" ht="22.5" customHeight="1" spans="1:17">
      <c r="A10" s="101" t="str">
        <f t="shared" ref="A10:A12" si="0">"    "&amp;"公务用车运行维护费"</f>
        <v>    公务用车运行维护费</v>
      </c>
      <c r="B10" s="102" t="s">
        <v>457</v>
      </c>
      <c r="C10" s="102" t="s">
        <v>458</v>
      </c>
      <c r="D10" s="102" t="s">
        <v>459</v>
      </c>
      <c r="E10" s="103">
        <v>1</v>
      </c>
      <c r="F10" s="104">
        <v>20000</v>
      </c>
      <c r="G10" s="104">
        <v>20000</v>
      </c>
      <c r="H10" s="104">
        <v>20000</v>
      </c>
      <c r="I10" s="104"/>
      <c r="J10" s="104"/>
      <c r="K10" s="104"/>
      <c r="L10" s="104"/>
      <c r="M10" s="104"/>
      <c r="N10" s="104"/>
      <c r="O10" s="107"/>
      <c r="P10" s="104"/>
      <c r="Q10" s="104"/>
    </row>
    <row r="11" s="1" customFormat="1" ht="22.5" customHeight="1" spans="1:17">
      <c r="A11" s="101" t="str">
        <f t="shared" si="0"/>
        <v>    公务用车运行维护费</v>
      </c>
      <c r="B11" s="102" t="s">
        <v>460</v>
      </c>
      <c r="C11" s="102" t="s">
        <v>461</v>
      </c>
      <c r="D11" s="102" t="s">
        <v>459</v>
      </c>
      <c r="E11" s="103">
        <v>1</v>
      </c>
      <c r="F11" s="104">
        <v>30000</v>
      </c>
      <c r="G11" s="104">
        <v>30000</v>
      </c>
      <c r="H11" s="104">
        <v>30000</v>
      </c>
      <c r="I11" s="104"/>
      <c r="J11" s="104"/>
      <c r="K11" s="104"/>
      <c r="L11" s="104"/>
      <c r="M11" s="104"/>
      <c r="N11" s="104"/>
      <c r="O11" s="107"/>
      <c r="P11" s="104"/>
      <c r="Q11" s="104"/>
    </row>
    <row r="12" s="1" customFormat="1" ht="22.5" customHeight="1" spans="1:17">
      <c r="A12" s="101" t="str">
        <f t="shared" si="0"/>
        <v>    公务用车运行维护费</v>
      </c>
      <c r="B12" s="102" t="s">
        <v>462</v>
      </c>
      <c r="C12" s="102" t="s">
        <v>463</v>
      </c>
      <c r="D12" s="102" t="s">
        <v>459</v>
      </c>
      <c r="E12" s="103">
        <v>1</v>
      </c>
      <c r="F12" s="104">
        <v>13000</v>
      </c>
      <c r="G12" s="104">
        <v>13000</v>
      </c>
      <c r="H12" s="104">
        <v>13000</v>
      </c>
      <c r="I12" s="104"/>
      <c r="J12" s="104"/>
      <c r="K12" s="104"/>
      <c r="L12" s="104"/>
      <c r="M12" s="104"/>
      <c r="N12" s="104"/>
      <c r="O12" s="107"/>
      <c r="P12" s="104"/>
      <c r="Q12" s="104"/>
    </row>
    <row r="13" s="1" customFormat="1" ht="22.5" customHeight="1" spans="1:17">
      <c r="A13" s="101" t="str">
        <f>"    "&amp;"一般公用经费"</f>
        <v>    一般公用经费</v>
      </c>
      <c r="B13" s="102" t="s">
        <v>464</v>
      </c>
      <c r="C13" s="102" t="s">
        <v>465</v>
      </c>
      <c r="D13" s="102" t="s">
        <v>459</v>
      </c>
      <c r="E13" s="103">
        <v>1</v>
      </c>
      <c r="F13" s="104">
        <v>40000</v>
      </c>
      <c r="G13" s="104">
        <v>40000</v>
      </c>
      <c r="H13" s="104">
        <v>40000</v>
      </c>
      <c r="I13" s="104"/>
      <c r="J13" s="104"/>
      <c r="K13" s="104"/>
      <c r="L13" s="104"/>
      <c r="M13" s="104"/>
      <c r="N13" s="104"/>
      <c r="O13" s="107"/>
      <c r="P13" s="104"/>
      <c r="Q13" s="104"/>
    </row>
    <row r="14" s="1" customFormat="1" ht="22.5" customHeight="1" spans="1:17">
      <c r="A14" s="105" t="s">
        <v>109</v>
      </c>
      <c r="B14" s="106"/>
      <c r="C14" s="106"/>
      <c r="D14" s="106"/>
      <c r="E14" s="103"/>
      <c r="F14" s="104">
        <v>103000</v>
      </c>
      <c r="G14" s="104">
        <v>103000</v>
      </c>
      <c r="H14" s="104">
        <v>103000</v>
      </c>
      <c r="I14" s="104"/>
      <c r="J14" s="104"/>
      <c r="K14" s="104"/>
      <c r="L14" s="104"/>
      <c r="M14" s="104"/>
      <c r="N14" s="104"/>
      <c r="O14" s="107"/>
      <c r="P14" s="104"/>
      <c r="Q14" s="104"/>
    </row>
  </sheetData>
  <mergeCells count="16">
    <mergeCell ref="A3:Q3"/>
    <mergeCell ref="A4:F4"/>
    <mergeCell ref="G5:Q5"/>
    <mergeCell ref="L6:Q6"/>
    <mergeCell ref="A14:E14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18" sqref="A18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3.5" customHeight="1" spans="1:14">
      <c r="A2" s="67"/>
      <c r="B2" s="67"/>
      <c r="C2" s="67"/>
      <c r="D2" s="67"/>
      <c r="E2" s="67"/>
      <c r="F2" s="67"/>
      <c r="G2" s="67"/>
      <c r="H2" s="68"/>
      <c r="I2" s="67"/>
      <c r="J2" s="67"/>
      <c r="K2" s="67"/>
      <c r="L2" s="56"/>
      <c r="M2" s="87"/>
      <c r="N2" s="88" t="s">
        <v>466</v>
      </c>
    </row>
    <row r="3" ht="27.75" customHeight="1" spans="1:14">
      <c r="A3" s="69" t="s">
        <v>467</v>
      </c>
      <c r="B3" s="70"/>
      <c r="C3" s="70"/>
      <c r="D3" s="70"/>
      <c r="E3" s="70"/>
      <c r="F3" s="70"/>
      <c r="G3" s="70"/>
      <c r="H3" s="71"/>
      <c r="I3" s="70"/>
      <c r="J3" s="70"/>
      <c r="K3" s="70"/>
      <c r="L3" s="48"/>
      <c r="M3" s="71"/>
      <c r="N3" s="70"/>
    </row>
    <row r="4" ht="18.75" customHeight="1" spans="1:14">
      <c r="A4" s="72" t="str">
        <f>"单位名称："&amp;"迪庆藏族自治州民族中等专业学校"</f>
        <v>单位名称：迪庆藏族自治州民族中等专业学校</v>
      </c>
      <c r="B4" s="73"/>
      <c r="C4" s="73"/>
      <c r="D4" s="73"/>
      <c r="E4" s="73"/>
      <c r="F4" s="73"/>
      <c r="G4" s="73"/>
      <c r="H4" s="68"/>
      <c r="I4" s="67"/>
      <c r="J4" s="67"/>
      <c r="K4" s="67"/>
      <c r="L4" s="60"/>
      <c r="M4" s="89"/>
      <c r="N4" s="90" t="s">
        <v>173</v>
      </c>
    </row>
    <row r="5" ht="15.75" customHeight="1" spans="1:14">
      <c r="A5" s="11" t="s">
        <v>447</v>
      </c>
      <c r="B5" s="74" t="s">
        <v>468</v>
      </c>
      <c r="C5" s="74" t="s">
        <v>469</v>
      </c>
      <c r="D5" s="75" t="s">
        <v>189</v>
      </c>
      <c r="E5" s="75"/>
      <c r="F5" s="75"/>
      <c r="G5" s="75"/>
      <c r="H5" s="76"/>
      <c r="I5" s="75"/>
      <c r="J5" s="75"/>
      <c r="K5" s="75"/>
      <c r="L5" s="91"/>
      <c r="M5" s="76"/>
      <c r="N5" s="92"/>
    </row>
    <row r="6" ht="17.25" customHeight="1" spans="1:14">
      <c r="A6" s="16"/>
      <c r="B6" s="77"/>
      <c r="C6" s="77"/>
      <c r="D6" s="77" t="s">
        <v>57</v>
      </c>
      <c r="E6" s="77" t="s">
        <v>60</v>
      </c>
      <c r="F6" s="77" t="s">
        <v>453</v>
      </c>
      <c r="G6" s="77" t="s">
        <v>454</v>
      </c>
      <c r="H6" s="78" t="s">
        <v>455</v>
      </c>
      <c r="I6" s="93" t="s">
        <v>456</v>
      </c>
      <c r="J6" s="93"/>
      <c r="K6" s="93"/>
      <c r="L6" s="94"/>
      <c r="M6" s="95"/>
      <c r="N6" s="79"/>
    </row>
    <row r="7" ht="54" customHeight="1" spans="1:14">
      <c r="A7" s="19"/>
      <c r="B7" s="79"/>
      <c r="C7" s="79"/>
      <c r="D7" s="79"/>
      <c r="E7" s="79"/>
      <c r="F7" s="79"/>
      <c r="G7" s="79"/>
      <c r="H7" s="80"/>
      <c r="I7" s="79" t="s">
        <v>59</v>
      </c>
      <c r="J7" s="79" t="s">
        <v>70</v>
      </c>
      <c r="K7" s="79" t="s">
        <v>196</v>
      </c>
      <c r="L7" s="96" t="s">
        <v>66</v>
      </c>
      <c r="M7" s="80" t="s">
        <v>67</v>
      </c>
      <c r="N7" s="79" t="s">
        <v>68</v>
      </c>
    </row>
    <row r="8" ht="15" customHeight="1" spans="1:14">
      <c r="A8" s="19">
        <v>1</v>
      </c>
      <c r="B8" s="79">
        <v>2</v>
      </c>
      <c r="C8" s="79">
        <v>3</v>
      </c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80">
        <v>12</v>
      </c>
      <c r="M8" s="80">
        <v>13</v>
      </c>
      <c r="N8" s="80">
        <v>14</v>
      </c>
    </row>
    <row r="9" ht="21" customHeight="1" spans="1:14">
      <c r="A9" s="81"/>
      <c r="B9" s="82"/>
      <c r="C9" s="82"/>
      <c r="D9" s="83"/>
      <c r="E9" s="83"/>
      <c r="F9" s="83"/>
      <c r="G9" s="83"/>
      <c r="H9" s="83"/>
      <c r="I9" s="83"/>
      <c r="J9" s="83"/>
      <c r="K9" s="83"/>
      <c r="L9" s="97"/>
      <c r="M9" s="83"/>
      <c r="N9" s="83"/>
    </row>
    <row r="10" ht="21" customHeight="1" spans="1:14">
      <c r="A10" s="81"/>
      <c r="B10" s="82"/>
      <c r="C10" s="82"/>
      <c r="D10" s="83"/>
      <c r="E10" s="83"/>
      <c r="F10" s="83"/>
      <c r="G10" s="83"/>
      <c r="H10" s="83"/>
      <c r="I10" s="83"/>
      <c r="J10" s="83"/>
      <c r="K10" s="83"/>
      <c r="L10" s="97"/>
      <c r="M10" s="83"/>
      <c r="N10" s="83"/>
    </row>
    <row r="11" ht="21" customHeight="1" spans="1:14">
      <c r="A11" s="84" t="s">
        <v>109</v>
      </c>
      <c r="B11" s="85"/>
      <c r="C11" s="86"/>
      <c r="D11" s="83"/>
      <c r="E11" s="83"/>
      <c r="F11" s="83"/>
      <c r="G11" s="83"/>
      <c r="H11" s="83"/>
      <c r="I11" s="83"/>
      <c r="J11" s="83"/>
      <c r="K11" s="83"/>
      <c r="L11" s="97"/>
      <c r="M11" s="83"/>
      <c r="N11" s="83"/>
    </row>
    <row r="12" customHeight="1" spans="1:1">
      <c r="A12" t="s">
        <v>470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B28" sqref="B28"/>
    </sheetView>
  </sheetViews>
  <sheetFormatPr defaultColWidth="9.14166666666667" defaultRowHeight="14.25" customHeight="1" outlineLevelCol="7"/>
  <cols>
    <col min="1" max="1" width="42.025" customWidth="1"/>
    <col min="2" max="8" width="17.175" customWidth="1"/>
  </cols>
  <sheetData>
    <row r="1" customHeight="1" spans="1:8">
      <c r="A1" s="2"/>
      <c r="B1" s="2"/>
      <c r="C1" s="2"/>
      <c r="D1" s="2"/>
      <c r="E1" s="2"/>
      <c r="F1" s="2"/>
      <c r="G1" s="2"/>
      <c r="H1" s="2"/>
    </row>
    <row r="2" ht="13.5" customHeight="1" spans="4:8">
      <c r="D2" s="57"/>
      <c r="H2" s="56" t="s">
        <v>471</v>
      </c>
    </row>
    <row r="3" ht="27.75" customHeight="1" spans="1:8">
      <c r="A3" s="58" t="s">
        <v>472</v>
      </c>
      <c r="B3" s="58"/>
      <c r="C3" s="58"/>
      <c r="D3" s="58"/>
      <c r="E3" s="58"/>
      <c r="F3" s="58"/>
      <c r="G3" s="58"/>
      <c r="H3" s="58"/>
    </row>
    <row r="4" ht="18" customHeight="1" spans="1:8">
      <c r="A4" s="59" t="str">
        <f>"单位名称："&amp;"迪庆藏族自治州民族中等专业学校"</f>
        <v>单位名称：迪庆藏族自治州民族中等专业学校</v>
      </c>
      <c r="B4" s="59"/>
      <c r="C4" s="59"/>
      <c r="D4" s="59"/>
      <c r="E4" s="59"/>
      <c r="F4" s="59"/>
      <c r="G4" s="59"/>
      <c r="H4" s="60" t="s">
        <v>173</v>
      </c>
    </row>
    <row r="5" ht="19.5" customHeight="1" spans="1:8">
      <c r="A5" s="17" t="s">
        <v>473</v>
      </c>
      <c r="B5" s="12" t="s">
        <v>189</v>
      </c>
      <c r="C5" s="13"/>
      <c r="D5" s="13"/>
      <c r="E5" s="61" t="s">
        <v>474</v>
      </c>
      <c r="F5" s="61"/>
      <c r="G5" s="61"/>
      <c r="H5" s="61"/>
    </row>
    <row r="6" ht="40.5" customHeight="1" spans="1:8">
      <c r="A6" s="20"/>
      <c r="B6" s="30" t="s">
        <v>57</v>
      </c>
      <c r="C6" s="11" t="s">
        <v>60</v>
      </c>
      <c r="D6" s="62" t="s">
        <v>475</v>
      </c>
      <c r="E6" s="61" t="s">
        <v>476</v>
      </c>
      <c r="F6" s="61" t="s">
        <v>477</v>
      </c>
      <c r="G6" s="61" t="s">
        <v>478</v>
      </c>
      <c r="H6" s="61" t="s">
        <v>479</v>
      </c>
    </row>
    <row r="7" ht="19.5" customHeight="1" spans="1:8">
      <c r="A7" s="63">
        <v>1</v>
      </c>
      <c r="B7" s="63">
        <v>2</v>
      </c>
      <c r="C7" s="63">
        <v>3</v>
      </c>
      <c r="D7" s="12">
        <v>4</v>
      </c>
      <c r="E7" s="61">
        <v>5</v>
      </c>
      <c r="F7" s="61">
        <v>6</v>
      </c>
      <c r="G7" s="61">
        <v>7</v>
      </c>
      <c r="H7" s="61">
        <v>8</v>
      </c>
    </row>
    <row r="8" ht="28.4" customHeight="1" spans="1:8">
      <c r="A8" s="31"/>
      <c r="B8" s="64"/>
      <c r="C8" s="64"/>
      <c r="D8" s="65"/>
      <c r="E8" s="66"/>
      <c r="F8" s="66"/>
      <c r="G8" s="66"/>
      <c r="H8" s="66"/>
    </row>
    <row r="9" ht="29.9" customHeight="1" spans="1:8">
      <c r="A9" s="31"/>
      <c r="B9" s="64"/>
      <c r="C9" s="64"/>
      <c r="D9" s="65"/>
      <c r="E9" s="66"/>
      <c r="F9" s="66"/>
      <c r="G9" s="66"/>
      <c r="H9" s="66"/>
    </row>
    <row r="10" customHeight="1" spans="1:1">
      <c r="A10" t="s">
        <v>480</v>
      </c>
    </row>
  </sheetData>
  <mergeCells count="4">
    <mergeCell ref="A3:H3"/>
    <mergeCell ref="B5:D5"/>
    <mergeCell ref="E5:H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56" t="s">
        <v>481</v>
      </c>
    </row>
    <row r="3" ht="28.5" customHeight="1" spans="1:10">
      <c r="A3" s="47" t="s">
        <v>482</v>
      </c>
      <c r="B3" s="29"/>
      <c r="C3" s="29"/>
      <c r="D3" s="29"/>
      <c r="E3" s="29"/>
      <c r="F3" s="48"/>
      <c r="G3" s="29"/>
      <c r="H3" s="48"/>
      <c r="I3" s="48"/>
      <c r="J3" s="29"/>
    </row>
    <row r="4" ht="17.25" customHeight="1" spans="1:1">
      <c r="A4" s="6" t="str">
        <f>"单位名称："&amp;"迪庆藏族自治州民族中等专业学校"</f>
        <v>单位名称：迪庆藏族自治州民族中等专业学校</v>
      </c>
    </row>
    <row r="5" ht="44.25" customHeight="1" spans="1:10">
      <c r="A5" s="49" t="s">
        <v>332</v>
      </c>
      <c r="B5" s="49" t="s">
        <v>333</v>
      </c>
      <c r="C5" s="49" t="s">
        <v>334</v>
      </c>
      <c r="D5" s="49" t="s">
        <v>335</v>
      </c>
      <c r="E5" s="49" t="s">
        <v>336</v>
      </c>
      <c r="F5" s="50" t="s">
        <v>337</v>
      </c>
      <c r="G5" s="49" t="s">
        <v>338</v>
      </c>
      <c r="H5" s="50" t="s">
        <v>339</v>
      </c>
      <c r="I5" s="50" t="s">
        <v>340</v>
      </c>
      <c r="J5" s="49" t="s">
        <v>341</v>
      </c>
    </row>
    <row r="6" ht="14.25" customHeight="1" spans="1:10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50">
        <v>6</v>
      </c>
      <c r="G6" s="49">
        <v>7</v>
      </c>
      <c r="H6" s="50">
        <v>8</v>
      </c>
      <c r="I6" s="50">
        <v>9</v>
      </c>
      <c r="J6" s="49">
        <v>10</v>
      </c>
    </row>
    <row r="7" ht="42" customHeight="1" spans="1:10">
      <c r="A7" s="51"/>
      <c r="B7" s="52"/>
      <c r="C7" s="52"/>
      <c r="D7" s="52"/>
      <c r="E7" s="53"/>
      <c r="F7" s="54"/>
      <c r="G7" s="53"/>
      <c r="H7" s="54"/>
      <c r="I7" s="54"/>
      <c r="J7" s="53"/>
    </row>
    <row r="8" ht="42" customHeight="1" spans="1:10">
      <c r="A8" s="51"/>
      <c r="B8" s="55"/>
      <c r="C8" s="55"/>
      <c r="D8" s="55"/>
      <c r="E8" s="51"/>
      <c r="F8" s="55"/>
      <c r="G8" s="51"/>
      <c r="H8" s="55"/>
      <c r="I8" s="55"/>
      <c r="J8" s="51"/>
    </row>
    <row r="10" customHeight="1" spans="1:1">
      <c r="A10" t="s">
        <v>480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1"/>
  <sheetViews>
    <sheetView showZeros="0" workbookViewId="0">
      <pane ySplit="1" topLeftCell="A2" activePane="bottomLeft" state="frozen"/>
      <selection/>
      <selection pane="bottomLeft" activeCell="C22" sqref="C22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8"/>
      <c r="B1" s="38"/>
      <c r="C1" s="38"/>
      <c r="D1" s="38"/>
      <c r="E1" s="38"/>
      <c r="F1" s="38"/>
      <c r="G1" s="38"/>
      <c r="H1" s="38"/>
    </row>
    <row r="2" ht="18.75" customHeight="1" spans="1:8">
      <c r="A2" s="39"/>
      <c r="B2" s="39"/>
      <c r="C2" s="39"/>
      <c r="D2" s="39"/>
      <c r="E2" s="39"/>
      <c r="F2" s="39"/>
      <c r="G2" s="39"/>
      <c r="H2" s="40" t="s">
        <v>483</v>
      </c>
    </row>
    <row r="3" ht="30.65" customHeight="1" spans="1:8">
      <c r="A3" s="41" t="s">
        <v>484</v>
      </c>
      <c r="B3" s="41"/>
      <c r="C3" s="41"/>
      <c r="D3" s="41"/>
      <c r="E3" s="41"/>
      <c r="F3" s="41"/>
      <c r="G3" s="41"/>
      <c r="H3" s="41"/>
    </row>
    <row r="4" ht="18.75" customHeight="1" spans="1:8">
      <c r="A4" s="39" t="s">
        <v>485</v>
      </c>
      <c r="B4" s="39"/>
      <c r="C4" s="39"/>
      <c r="D4" s="39"/>
      <c r="E4" s="39"/>
      <c r="F4" s="39"/>
      <c r="G4" s="39"/>
      <c r="H4" s="39"/>
    </row>
    <row r="5" ht="18.75" customHeight="1" spans="1:8">
      <c r="A5" s="42" t="s">
        <v>182</v>
      </c>
      <c r="B5" s="42" t="s">
        <v>486</v>
      </c>
      <c r="C5" s="42" t="s">
        <v>487</v>
      </c>
      <c r="D5" s="42" t="s">
        <v>488</v>
      </c>
      <c r="E5" s="42" t="s">
        <v>489</v>
      </c>
      <c r="F5" s="42" t="s">
        <v>490</v>
      </c>
      <c r="G5" s="42"/>
      <c r="H5" s="42"/>
    </row>
    <row r="6" ht="18.75" customHeight="1" spans="1:8">
      <c r="A6" s="42"/>
      <c r="B6" s="42"/>
      <c r="C6" s="42"/>
      <c r="D6" s="42"/>
      <c r="E6" s="42"/>
      <c r="F6" s="42" t="s">
        <v>451</v>
      </c>
      <c r="G6" s="42" t="s">
        <v>491</v>
      </c>
      <c r="H6" s="42" t="s">
        <v>492</v>
      </c>
    </row>
    <row r="7" ht="18.75" customHeight="1" spans="1:8">
      <c r="A7" s="43" t="s">
        <v>152</v>
      </c>
      <c r="B7" s="43" t="s">
        <v>153</v>
      </c>
      <c r="C7" s="43" t="s">
        <v>154</v>
      </c>
      <c r="D7" s="43" t="s">
        <v>392</v>
      </c>
      <c r="E7" s="43" t="s">
        <v>155</v>
      </c>
      <c r="F7" s="43" t="s">
        <v>156</v>
      </c>
      <c r="G7" s="43" t="s">
        <v>157</v>
      </c>
      <c r="H7" s="43" t="s">
        <v>493</v>
      </c>
    </row>
    <row r="8" ht="29.9" customHeight="1" spans="1:8">
      <c r="A8" s="44"/>
      <c r="B8" s="44"/>
      <c r="C8" s="44"/>
      <c r="D8" s="44"/>
      <c r="E8" s="42"/>
      <c r="F8" s="45"/>
      <c r="G8" s="46"/>
      <c r="H8" s="46"/>
    </row>
    <row r="9" ht="20.15" customHeight="1" spans="1:8">
      <c r="A9" s="42" t="s">
        <v>57</v>
      </c>
      <c r="B9" s="42"/>
      <c r="C9" s="42"/>
      <c r="D9" s="42"/>
      <c r="E9" s="42"/>
      <c r="F9" s="45"/>
      <c r="G9" s="46"/>
      <c r="H9" s="46"/>
    </row>
    <row r="11" customHeight="1" spans="1:1">
      <c r="A11" t="s">
        <v>494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3"/>
  <sheetViews>
    <sheetView showZeros="0" workbookViewId="0">
      <pane ySplit="1" topLeftCell="A2" activePane="bottomLeft" state="frozen"/>
      <selection/>
      <selection pane="bottomLeft" activeCell="H35" sqref="H35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3.5" customHeight="1" spans="4:11">
      <c r="D2" s="3"/>
      <c r="E2" s="3"/>
      <c r="F2" s="3"/>
      <c r="G2" s="3"/>
      <c r="K2" s="4" t="s">
        <v>495</v>
      </c>
    </row>
    <row r="3" ht="27.75" customHeight="1" spans="1:11">
      <c r="A3" s="29" t="s">
        <v>496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3.5" customHeight="1" spans="1:11">
      <c r="A4" s="6" t="str">
        <f>"单位名称："&amp;"迪庆藏族自治州民族中等专业学校"</f>
        <v>单位名称：迪庆藏族自治州民族中等专业学校</v>
      </c>
      <c r="B4" s="7"/>
      <c r="C4" s="7"/>
      <c r="D4" s="7"/>
      <c r="E4" s="7"/>
      <c r="F4" s="7"/>
      <c r="G4" s="7"/>
      <c r="H4" s="8"/>
      <c r="I4" s="8"/>
      <c r="J4" s="8"/>
      <c r="K4" s="9" t="s">
        <v>173</v>
      </c>
    </row>
    <row r="5" ht="21.75" customHeight="1" spans="1:11">
      <c r="A5" s="10" t="s">
        <v>253</v>
      </c>
      <c r="B5" s="10" t="s">
        <v>184</v>
      </c>
      <c r="C5" s="10" t="s">
        <v>254</v>
      </c>
      <c r="D5" s="11" t="s">
        <v>185</v>
      </c>
      <c r="E5" s="11" t="s">
        <v>186</v>
      </c>
      <c r="F5" s="11" t="s">
        <v>187</v>
      </c>
      <c r="G5" s="11" t="s">
        <v>188</v>
      </c>
      <c r="H5" s="17" t="s">
        <v>57</v>
      </c>
      <c r="I5" s="12" t="s">
        <v>497</v>
      </c>
      <c r="J5" s="13"/>
      <c r="K5" s="14"/>
    </row>
    <row r="6" ht="21.75" customHeight="1" spans="1:11">
      <c r="A6" s="15"/>
      <c r="B6" s="15"/>
      <c r="C6" s="15"/>
      <c r="D6" s="16"/>
      <c r="E6" s="16"/>
      <c r="F6" s="16"/>
      <c r="G6" s="16"/>
      <c r="H6" s="30"/>
      <c r="I6" s="11" t="s">
        <v>60</v>
      </c>
      <c r="J6" s="11" t="s">
        <v>61</v>
      </c>
      <c r="K6" s="11" t="s">
        <v>62</v>
      </c>
    </row>
    <row r="7" ht="40.5" customHeight="1" spans="1:11">
      <c r="A7" s="18"/>
      <c r="B7" s="18"/>
      <c r="C7" s="18"/>
      <c r="D7" s="19"/>
      <c r="E7" s="19"/>
      <c r="F7" s="19"/>
      <c r="G7" s="19"/>
      <c r="H7" s="20"/>
      <c r="I7" s="19" t="s">
        <v>59</v>
      </c>
      <c r="J7" s="19"/>
      <c r="K7" s="19"/>
    </row>
    <row r="8" ht="15" customHeight="1" spans="1:11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37">
        <v>10</v>
      </c>
      <c r="K8" s="37">
        <v>11</v>
      </c>
    </row>
    <row r="9" ht="30.65" customHeight="1" spans="1:11">
      <c r="A9" s="31"/>
      <c r="B9" s="32"/>
      <c r="C9" s="31"/>
      <c r="D9" s="31"/>
      <c r="E9" s="31"/>
      <c r="F9" s="31"/>
      <c r="G9" s="31"/>
      <c r="H9" s="33"/>
      <c r="I9" s="33"/>
      <c r="J9" s="33"/>
      <c r="K9" s="33"/>
    </row>
    <row r="10" ht="30.65" customHeight="1" spans="1:11">
      <c r="A10" s="32"/>
      <c r="B10" s="32"/>
      <c r="C10" s="32"/>
      <c r="D10" s="32"/>
      <c r="E10" s="32"/>
      <c r="F10" s="32"/>
      <c r="G10" s="32"/>
      <c r="H10" s="33"/>
      <c r="I10" s="33"/>
      <c r="J10" s="33"/>
      <c r="K10" s="33"/>
    </row>
    <row r="11" ht="18.75" customHeight="1" spans="1:11">
      <c r="A11" s="34" t="s">
        <v>109</v>
      </c>
      <c r="B11" s="35"/>
      <c r="C11" s="35"/>
      <c r="D11" s="35"/>
      <c r="E11" s="35"/>
      <c r="F11" s="35"/>
      <c r="G11" s="36"/>
      <c r="H11" s="33"/>
      <c r="I11" s="33"/>
      <c r="J11" s="33"/>
      <c r="K11" s="33"/>
    </row>
    <row r="13" customHeight="1" spans="1:1">
      <c r="A13" t="s">
        <v>498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workbookViewId="0">
      <pane ySplit="1" topLeftCell="A2" activePane="bottomLeft" state="frozen"/>
      <selection/>
      <selection pane="bottomLeft" activeCell="F27" sqref="F27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4:7">
      <c r="D2" s="3"/>
      <c r="G2" s="4" t="s">
        <v>499</v>
      </c>
    </row>
    <row r="3" ht="27.75" customHeight="1" spans="1:7">
      <c r="A3" s="5" t="s">
        <v>500</v>
      </c>
      <c r="B3" s="5"/>
      <c r="C3" s="5"/>
      <c r="D3" s="5"/>
      <c r="E3" s="5"/>
      <c r="F3" s="5"/>
      <c r="G3" s="5"/>
    </row>
    <row r="4" ht="13.5" customHeight="1" spans="1:7">
      <c r="A4" s="6" t="str">
        <f>"单位名称："&amp;"迪庆藏族自治州民族中等专业学校"</f>
        <v>单位名称：迪庆藏族自治州民族中等专业学校</v>
      </c>
      <c r="B4" s="7"/>
      <c r="C4" s="7"/>
      <c r="D4" s="7"/>
      <c r="E4" s="8"/>
      <c r="F4" s="8"/>
      <c r="G4" s="9" t="s">
        <v>173</v>
      </c>
    </row>
    <row r="5" ht="21.75" customHeight="1" spans="1:7">
      <c r="A5" s="10" t="s">
        <v>254</v>
      </c>
      <c r="B5" s="10" t="s">
        <v>253</v>
      </c>
      <c r="C5" s="10" t="s">
        <v>184</v>
      </c>
      <c r="D5" s="11" t="s">
        <v>501</v>
      </c>
      <c r="E5" s="12" t="s">
        <v>60</v>
      </c>
      <c r="F5" s="13"/>
      <c r="G5" s="14"/>
    </row>
    <row r="6" ht="21.75" customHeight="1" spans="1:7">
      <c r="A6" s="15"/>
      <c r="B6" s="15"/>
      <c r="C6" s="15"/>
      <c r="D6" s="16"/>
      <c r="E6" s="17" t="s">
        <v>502</v>
      </c>
      <c r="F6" s="11" t="s">
        <v>503</v>
      </c>
      <c r="G6" s="11" t="s">
        <v>504</v>
      </c>
    </row>
    <row r="7" ht="40.5" customHeight="1" spans="1:7">
      <c r="A7" s="18"/>
      <c r="B7" s="18"/>
      <c r="C7" s="18"/>
      <c r="D7" s="19"/>
      <c r="E7" s="20"/>
      <c r="F7" s="19" t="s">
        <v>59</v>
      </c>
      <c r="G7" s="19"/>
    </row>
    <row r="8" ht="15" customHeight="1" spans="1:7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</row>
    <row r="9" s="1" customFormat="1" ht="22.5" customHeight="1" spans="1:7">
      <c r="A9" s="22" t="s">
        <v>72</v>
      </c>
      <c r="B9" s="23"/>
      <c r="C9" s="23"/>
      <c r="D9" s="22"/>
      <c r="E9" s="24">
        <v>129520</v>
      </c>
      <c r="F9" s="24">
        <v>264000</v>
      </c>
      <c r="G9" s="24"/>
    </row>
    <row r="10" s="1" customFormat="1" ht="22.5" customHeight="1" spans="1:7">
      <c r="A10" s="22"/>
      <c r="B10" s="23" t="s">
        <v>505</v>
      </c>
      <c r="C10" s="23" t="s">
        <v>318</v>
      </c>
      <c r="D10" s="22" t="s">
        <v>506</v>
      </c>
      <c r="E10" s="24">
        <v>35600</v>
      </c>
      <c r="F10" s="24">
        <v>130000</v>
      </c>
      <c r="G10" s="24"/>
    </row>
    <row r="11" s="1" customFormat="1" ht="22.5" customHeight="1" spans="1:7">
      <c r="A11" s="25"/>
      <c r="B11" s="23" t="s">
        <v>505</v>
      </c>
      <c r="C11" s="23" t="s">
        <v>316</v>
      </c>
      <c r="D11" s="22" t="s">
        <v>506</v>
      </c>
      <c r="E11" s="24">
        <v>24000</v>
      </c>
      <c r="F11" s="24">
        <v>24000</v>
      </c>
      <c r="G11" s="24"/>
    </row>
    <row r="12" s="1" customFormat="1" ht="22.5" customHeight="1" spans="1:7">
      <c r="A12" s="25"/>
      <c r="B12" s="23" t="s">
        <v>505</v>
      </c>
      <c r="C12" s="23" t="s">
        <v>320</v>
      </c>
      <c r="D12" s="22" t="s">
        <v>506</v>
      </c>
      <c r="E12" s="24">
        <v>49920</v>
      </c>
      <c r="F12" s="24">
        <v>90000</v>
      </c>
      <c r="G12" s="24"/>
    </row>
    <row r="13" s="1" customFormat="1" ht="22.5" customHeight="1" spans="1:7">
      <c r="A13" s="25"/>
      <c r="B13" s="23" t="s">
        <v>505</v>
      </c>
      <c r="C13" s="23" t="s">
        <v>324</v>
      </c>
      <c r="D13" s="22" t="s">
        <v>506</v>
      </c>
      <c r="E13" s="24">
        <v>20000</v>
      </c>
      <c r="F13" s="24">
        <v>20000</v>
      </c>
      <c r="G13" s="24"/>
    </row>
    <row r="14" s="1" customFormat="1" ht="22.5" customHeight="1" spans="1:7">
      <c r="A14" s="26" t="s">
        <v>57</v>
      </c>
      <c r="B14" s="27" t="s">
        <v>507</v>
      </c>
      <c r="C14" s="27"/>
      <c r="D14" s="28"/>
      <c r="E14" s="24">
        <v>129520</v>
      </c>
      <c r="F14" s="24">
        <v>264000</v>
      </c>
      <c r="G14" s="24"/>
    </row>
  </sheetData>
  <mergeCells count="11">
    <mergeCell ref="A3:G3"/>
    <mergeCell ref="A4:D4"/>
    <mergeCell ref="E5:G5"/>
    <mergeCell ref="A14:D14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pane ySplit="1" topLeftCell="A2" activePane="bottomLeft" state="frozen"/>
      <selection/>
      <selection pane="bottomLeft" activeCell="B36" sqref="B36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2" customHeight="1" spans="1:18">
      <c r="A2" s="33"/>
      <c r="J2" s="197"/>
      <c r="R2" s="4" t="s">
        <v>53</v>
      </c>
    </row>
    <row r="3" ht="36" customHeight="1" spans="1:19">
      <c r="A3" s="181" t="s">
        <v>54</v>
      </c>
      <c r="B3" s="29"/>
      <c r="C3" s="29"/>
      <c r="D3" s="29"/>
      <c r="E3" s="29"/>
      <c r="F3" s="29"/>
      <c r="G3" s="29"/>
      <c r="H3" s="29"/>
      <c r="I3" s="29"/>
      <c r="J3" s="48"/>
      <c r="K3" s="29"/>
      <c r="L3" s="29"/>
      <c r="M3" s="29"/>
      <c r="N3" s="29"/>
      <c r="O3" s="29"/>
      <c r="P3" s="29"/>
      <c r="Q3" s="29"/>
      <c r="R3" s="29"/>
      <c r="S3" s="29"/>
    </row>
    <row r="4" ht="20.25" customHeight="1" spans="1:19">
      <c r="A4" s="98" t="str">
        <f>"单位名称："&amp;"迪庆藏族自治州民族中等专业学校"</f>
        <v>单位名称：迪庆藏族自治州民族中等专业学校</v>
      </c>
      <c r="B4" s="8"/>
      <c r="C4" s="8"/>
      <c r="D4" s="8"/>
      <c r="E4" s="8"/>
      <c r="F4" s="8"/>
      <c r="G4" s="8"/>
      <c r="H4" s="8"/>
      <c r="I4" s="8"/>
      <c r="J4" s="198"/>
      <c r="K4" s="8"/>
      <c r="L4" s="8"/>
      <c r="M4" s="8"/>
      <c r="N4" s="9"/>
      <c r="O4" s="9"/>
      <c r="P4" s="9"/>
      <c r="Q4" s="9"/>
      <c r="R4" s="9" t="s">
        <v>2</v>
      </c>
      <c r="S4" s="9" t="s">
        <v>2</v>
      </c>
    </row>
    <row r="5" ht="18.75" customHeight="1" spans="1:19">
      <c r="A5" s="182" t="s">
        <v>55</v>
      </c>
      <c r="B5" s="183" t="s">
        <v>56</v>
      </c>
      <c r="C5" s="183" t="s">
        <v>57</v>
      </c>
      <c r="D5" s="184" t="s">
        <v>58</v>
      </c>
      <c r="E5" s="185"/>
      <c r="F5" s="185"/>
      <c r="G5" s="185"/>
      <c r="H5" s="185"/>
      <c r="I5" s="185"/>
      <c r="J5" s="199"/>
      <c r="K5" s="185"/>
      <c r="L5" s="185"/>
      <c r="M5" s="185"/>
      <c r="N5" s="200"/>
      <c r="O5" s="200" t="s">
        <v>46</v>
      </c>
      <c r="P5" s="200"/>
      <c r="Q5" s="200"/>
      <c r="R5" s="200"/>
      <c r="S5" s="200"/>
    </row>
    <row r="6" ht="18" customHeight="1" spans="1:19">
      <c r="A6" s="186"/>
      <c r="B6" s="187"/>
      <c r="C6" s="187"/>
      <c r="D6" s="187" t="s">
        <v>59</v>
      </c>
      <c r="E6" s="187" t="s">
        <v>60</v>
      </c>
      <c r="F6" s="187" t="s">
        <v>61</v>
      </c>
      <c r="G6" s="187" t="s">
        <v>62</v>
      </c>
      <c r="H6" s="187" t="s">
        <v>63</v>
      </c>
      <c r="I6" s="201" t="s">
        <v>64</v>
      </c>
      <c r="J6" s="202"/>
      <c r="K6" s="201" t="s">
        <v>65</v>
      </c>
      <c r="L6" s="201" t="s">
        <v>66</v>
      </c>
      <c r="M6" s="201" t="s">
        <v>67</v>
      </c>
      <c r="N6" s="203" t="s">
        <v>68</v>
      </c>
      <c r="O6" s="204" t="s">
        <v>59</v>
      </c>
      <c r="P6" s="204" t="s">
        <v>60</v>
      </c>
      <c r="Q6" s="204" t="s">
        <v>61</v>
      </c>
      <c r="R6" s="204" t="s">
        <v>62</v>
      </c>
      <c r="S6" s="204" t="s">
        <v>69</v>
      </c>
    </row>
    <row r="7" ht="29.25" customHeight="1" spans="1:19">
      <c r="A7" s="188"/>
      <c r="B7" s="189"/>
      <c r="C7" s="189"/>
      <c r="D7" s="189"/>
      <c r="E7" s="189"/>
      <c r="F7" s="189"/>
      <c r="G7" s="189"/>
      <c r="H7" s="189"/>
      <c r="I7" s="205" t="s">
        <v>59</v>
      </c>
      <c r="J7" s="205" t="s">
        <v>70</v>
      </c>
      <c r="K7" s="205" t="s">
        <v>65</v>
      </c>
      <c r="L7" s="205" t="s">
        <v>66</v>
      </c>
      <c r="M7" s="205" t="s">
        <v>67</v>
      </c>
      <c r="N7" s="205" t="s">
        <v>68</v>
      </c>
      <c r="O7" s="205"/>
      <c r="P7" s="205"/>
      <c r="Q7" s="205"/>
      <c r="R7" s="205"/>
      <c r="S7" s="205"/>
    </row>
    <row r="8" ht="16.5" customHeight="1" spans="1:19">
      <c r="A8" s="190">
        <v>1</v>
      </c>
      <c r="B8" s="21">
        <v>2</v>
      </c>
      <c r="C8" s="21">
        <v>3</v>
      </c>
      <c r="D8" s="21">
        <v>4</v>
      </c>
      <c r="E8" s="190">
        <v>5</v>
      </c>
      <c r="F8" s="21">
        <v>6</v>
      </c>
      <c r="G8" s="21">
        <v>7</v>
      </c>
      <c r="H8" s="190">
        <v>8</v>
      </c>
      <c r="I8" s="21">
        <v>9</v>
      </c>
      <c r="J8" s="37">
        <v>10</v>
      </c>
      <c r="K8" s="37">
        <v>11</v>
      </c>
      <c r="L8" s="206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</row>
    <row r="9" s="1" customFormat="1" ht="22.5" customHeight="1" spans="1:19">
      <c r="A9" s="191" t="s">
        <v>71</v>
      </c>
      <c r="B9" s="192" t="s">
        <v>72</v>
      </c>
      <c r="C9" s="193">
        <v>97054814.56</v>
      </c>
      <c r="D9" s="193">
        <v>71613934.12</v>
      </c>
      <c r="E9" s="194">
        <v>65383934.12</v>
      </c>
      <c r="F9" s="194"/>
      <c r="G9" s="194"/>
      <c r="H9" s="194"/>
      <c r="I9" s="194">
        <v>6230000</v>
      </c>
      <c r="J9" s="194"/>
      <c r="K9" s="194"/>
      <c r="L9" s="194">
        <v>6230000</v>
      </c>
      <c r="M9" s="194"/>
      <c r="N9" s="194"/>
      <c r="O9" s="139">
        <v>25440880.44</v>
      </c>
      <c r="P9" s="139">
        <v>25440880.44</v>
      </c>
      <c r="Q9" s="139"/>
      <c r="R9" s="139"/>
      <c r="S9" s="139"/>
    </row>
    <row r="10" s="1" customFormat="1" ht="22.5" customHeight="1" spans="1:19">
      <c r="A10" s="195" t="s">
        <v>57</v>
      </c>
      <c r="B10" s="196"/>
      <c r="C10" s="194">
        <v>94054814.56</v>
      </c>
      <c r="D10" s="194">
        <v>71613934.12</v>
      </c>
      <c r="E10" s="194">
        <v>65383934.12</v>
      </c>
      <c r="F10" s="194"/>
      <c r="G10" s="194"/>
      <c r="H10" s="194"/>
      <c r="I10" s="194">
        <v>6230000</v>
      </c>
      <c r="J10" s="194"/>
      <c r="K10" s="194"/>
      <c r="L10" s="194">
        <v>6230000</v>
      </c>
      <c r="M10" s="194"/>
      <c r="N10" s="194"/>
      <c r="O10" s="139">
        <v>25440880.44</v>
      </c>
      <c r="P10" s="139">
        <v>25440880.44</v>
      </c>
      <c r="Q10" s="139"/>
      <c r="R10" s="139"/>
      <c r="S10" s="139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scale="3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pane ySplit="1" topLeftCell="A8" activePane="bottomLeft" state="frozen"/>
      <selection/>
      <selection pane="bottomLeft" activeCell="C26" sqref="C26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75" customHeight="1" spans="15:15">
      <c r="O2" s="57" t="s">
        <v>73</v>
      </c>
    </row>
    <row r="3" ht="28.5" customHeight="1" spans="1:15">
      <c r="A3" s="29" t="s">
        <v>74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ht="15" customHeight="1" spans="1:15">
      <c r="A4" s="110" t="str">
        <f>"单位名称："&amp;"迪庆藏族自治州民族中等专业学校"</f>
        <v>单位名称：迪庆藏族自治州民族中等专业学校</v>
      </c>
      <c r="B4" s="111"/>
      <c r="C4" s="73"/>
      <c r="D4" s="73"/>
      <c r="E4" s="73"/>
      <c r="F4" s="73"/>
      <c r="G4" s="8"/>
      <c r="H4" s="73"/>
      <c r="I4" s="73"/>
      <c r="J4" s="8"/>
      <c r="K4" s="73"/>
      <c r="L4" s="73"/>
      <c r="M4" s="8"/>
      <c r="N4" s="8"/>
      <c r="O4" s="112" t="s">
        <v>2</v>
      </c>
    </row>
    <row r="5" ht="18.75" customHeight="1" spans="1:15">
      <c r="A5" s="11" t="s">
        <v>75</v>
      </c>
      <c r="B5" s="11" t="s">
        <v>76</v>
      </c>
      <c r="C5" s="17" t="s">
        <v>57</v>
      </c>
      <c r="D5" s="63" t="s">
        <v>60</v>
      </c>
      <c r="E5" s="63"/>
      <c r="F5" s="63"/>
      <c r="G5" s="179" t="s">
        <v>61</v>
      </c>
      <c r="H5" s="11" t="s">
        <v>62</v>
      </c>
      <c r="I5" s="11" t="s">
        <v>77</v>
      </c>
      <c r="J5" s="12" t="s">
        <v>78</v>
      </c>
      <c r="K5" s="75" t="s">
        <v>79</v>
      </c>
      <c r="L5" s="75" t="s">
        <v>80</v>
      </c>
      <c r="M5" s="75" t="s">
        <v>81</v>
      </c>
      <c r="N5" s="75" t="s">
        <v>82</v>
      </c>
      <c r="O5" s="92" t="s">
        <v>83</v>
      </c>
    </row>
    <row r="6" ht="30" customHeight="1" spans="1:15">
      <c r="A6" s="20"/>
      <c r="B6" s="20"/>
      <c r="C6" s="20"/>
      <c r="D6" s="63" t="s">
        <v>59</v>
      </c>
      <c r="E6" s="63" t="s">
        <v>84</v>
      </c>
      <c r="F6" s="63" t="s">
        <v>85</v>
      </c>
      <c r="G6" s="20"/>
      <c r="H6" s="20"/>
      <c r="I6" s="20"/>
      <c r="J6" s="63" t="s">
        <v>59</v>
      </c>
      <c r="K6" s="96" t="s">
        <v>79</v>
      </c>
      <c r="L6" s="96" t="s">
        <v>80</v>
      </c>
      <c r="M6" s="96" t="s">
        <v>81</v>
      </c>
      <c r="N6" s="96" t="s">
        <v>82</v>
      </c>
      <c r="O6" s="96" t="s">
        <v>83</v>
      </c>
    </row>
    <row r="7" ht="16.5" customHeight="1" spans="1:15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50">
        <v>8</v>
      </c>
      <c r="I7" s="50">
        <v>9</v>
      </c>
      <c r="J7" s="50">
        <v>10</v>
      </c>
      <c r="K7" s="50">
        <v>11</v>
      </c>
      <c r="L7" s="50">
        <v>12</v>
      </c>
      <c r="M7" s="50">
        <v>13</v>
      </c>
      <c r="N7" s="50">
        <v>14</v>
      </c>
      <c r="O7" s="63">
        <v>15</v>
      </c>
    </row>
    <row r="8" s="1" customFormat="1" ht="22.5" customHeight="1" spans="1:15">
      <c r="A8" s="173" t="s">
        <v>86</v>
      </c>
      <c r="B8" s="173" t="s">
        <v>87</v>
      </c>
      <c r="C8" s="132">
        <v>79506434.46</v>
      </c>
      <c r="D8" s="132">
        <v>73276434.46</v>
      </c>
      <c r="E8" s="132">
        <v>47706034.02</v>
      </c>
      <c r="F8" s="132">
        <v>25570400.44</v>
      </c>
      <c r="G8" s="132"/>
      <c r="H8" s="132"/>
      <c r="I8" s="132"/>
      <c r="J8" s="132">
        <v>6230000</v>
      </c>
      <c r="K8" s="132"/>
      <c r="L8" s="132"/>
      <c r="M8" s="132">
        <v>6230000</v>
      </c>
      <c r="N8" s="132"/>
      <c r="O8" s="132"/>
    </row>
    <row r="9" s="1" customFormat="1" ht="22.5" customHeight="1" spans="1:15">
      <c r="A9" s="173" t="s">
        <v>88</v>
      </c>
      <c r="B9" s="173" t="str">
        <f>"  "&amp;"职业教育"</f>
        <v>  职业教育</v>
      </c>
      <c r="C9" s="132">
        <v>79506434.46</v>
      </c>
      <c r="D9" s="132">
        <v>73276434.46</v>
      </c>
      <c r="E9" s="132">
        <v>47706034.02</v>
      </c>
      <c r="F9" s="132">
        <v>25570400.44</v>
      </c>
      <c r="G9" s="132"/>
      <c r="H9" s="132"/>
      <c r="I9" s="132"/>
      <c r="J9" s="132">
        <v>6230000</v>
      </c>
      <c r="K9" s="132"/>
      <c r="L9" s="132"/>
      <c r="M9" s="132">
        <v>6230000</v>
      </c>
      <c r="N9" s="132"/>
      <c r="O9" s="132"/>
    </row>
    <row r="10" s="1" customFormat="1" ht="22.5" customHeight="1" spans="1:15">
      <c r="A10" s="173" t="s">
        <v>89</v>
      </c>
      <c r="B10" s="173" t="str">
        <f>"    "&amp;"中等职业教育"</f>
        <v>    中等职业教育</v>
      </c>
      <c r="C10" s="132">
        <v>79506434.46</v>
      </c>
      <c r="D10" s="132">
        <v>73276434.46</v>
      </c>
      <c r="E10" s="132">
        <v>47706034.02</v>
      </c>
      <c r="F10" s="132">
        <v>25570400.44</v>
      </c>
      <c r="G10" s="132"/>
      <c r="H10" s="132"/>
      <c r="I10" s="132"/>
      <c r="J10" s="132">
        <v>6230000</v>
      </c>
      <c r="K10" s="132"/>
      <c r="L10" s="132"/>
      <c r="M10" s="132">
        <v>6230000</v>
      </c>
      <c r="N10" s="132"/>
      <c r="O10" s="132"/>
    </row>
    <row r="11" s="1" customFormat="1" ht="22.5" customHeight="1" spans="1:15">
      <c r="A11" s="173" t="s">
        <v>90</v>
      </c>
      <c r="B11" s="173" t="s">
        <v>91</v>
      </c>
      <c r="C11" s="132">
        <v>6759861.28</v>
      </c>
      <c r="D11" s="132">
        <v>6759861.28</v>
      </c>
      <c r="E11" s="132">
        <v>6759861.28</v>
      </c>
      <c r="F11" s="132"/>
      <c r="G11" s="132"/>
      <c r="H11" s="132"/>
      <c r="I11" s="132"/>
      <c r="J11" s="132"/>
      <c r="K11" s="132"/>
      <c r="L11" s="132"/>
      <c r="M11" s="132"/>
      <c r="N11" s="132"/>
      <c r="O11" s="132"/>
    </row>
    <row r="12" s="1" customFormat="1" ht="22.5" customHeight="1" spans="1:15">
      <c r="A12" s="173" t="s">
        <v>92</v>
      </c>
      <c r="B12" s="173" t="str">
        <f>"  "&amp;"行政事业单位养老支出"</f>
        <v>  行政事业单位养老支出</v>
      </c>
      <c r="C12" s="132">
        <v>6677553.28</v>
      </c>
      <c r="D12" s="132">
        <v>6677553.28</v>
      </c>
      <c r="E12" s="132">
        <v>6677553.28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</row>
    <row r="13" s="1" customFormat="1" ht="22.5" customHeight="1" spans="1:15">
      <c r="A13" s="173" t="s">
        <v>93</v>
      </c>
      <c r="B13" s="173" t="str">
        <f>"    "&amp;"机关事业单位基本养老保险缴费支出"</f>
        <v>    机关事业单位基本养老保险缴费支出</v>
      </c>
      <c r="C13" s="132">
        <v>6531953.28</v>
      </c>
      <c r="D13" s="132">
        <v>6531953.28</v>
      </c>
      <c r="E13" s="132">
        <v>6531953.28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</row>
    <row r="14" s="1" customFormat="1" ht="22.5" customHeight="1" spans="1:15">
      <c r="A14" s="173" t="s">
        <v>94</v>
      </c>
      <c r="B14" s="173" t="str">
        <f>"    "&amp;"机关事业单位职业年金缴费支出"</f>
        <v>    机关事业单位职业年金缴费支出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s="1" customFormat="1" ht="22.5" customHeight="1" spans="1:15">
      <c r="A15" s="173" t="s">
        <v>95</v>
      </c>
      <c r="B15" s="173" t="str">
        <f>"    "&amp;"其他行政事业单位养老支出"</f>
        <v>    其他行政事业单位养老支出</v>
      </c>
      <c r="C15" s="132">
        <v>145600</v>
      </c>
      <c r="D15" s="132">
        <v>145600</v>
      </c>
      <c r="E15" s="132">
        <v>145600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s="1" customFormat="1" ht="22.5" customHeight="1" spans="1:15">
      <c r="A16" s="173" t="s">
        <v>96</v>
      </c>
      <c r="B16" s="173" t="str">
        <f>"  "&amp;"抚恤"</f>
        <v>  抚恤</v>
      </c>
      <c r="C16" s="132">
        <v>82308</v>
      </c>
      <c r="D16" s="132">
        <v>82308</v>
      </c>
      <c r="E16" s="132">
        <v>82308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s="1" customFormat="1" ht="22.5" customHeight="1" spans="1:15">
      <c r="A17" s="173" t="s">
        <v>97</v>
      </c>
      <c r="B17" s="173" t="str">
        <f>"    "&amp;"死亡抚恤"</f>
        <v>    死亡抚恤</v>
      </c>
      <c r="C17" s="132">
        <v>82308</v>
      </c>
      <c r="D17" s="132">
        <v>82308</v>
      </c>
      <c r="E17" s="132">
        <v>82308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s="1" customFormat="1" ht="22.5" customHeight="1" spans="1:15">
      <c r="A18" s="173" t="s">
        <v>98</v>
      </c>
      <c r="B18" s="173" t="s">
        <v>99</v>
      </c>
      <c r="C18" s="132">
        <v>5651907.78</v>
      </c>
      <c r="D18" s="132">
        <v>5651907.78</v>
      </c>
      <c r="E18" s="132">
        <v>5651907.78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s="1" customFormat="1" ht="22.5" customHeight="1" spans="1:15">
      <c r="A19" s="173" t="s">
        <v>100</v>
      </c>
      <c r="B19" s="173" t="str">
        <f>"  "&amp;"行政事业单位医疗"</f>
        <v>  行政事业单位医疗</v>
      </c>
      <c r="C19" s="132">
        <v>5651907.78</v>
      </c>
      <c r="D19" s="132">
        <v>5651907.78</v>
      </c>
      <c r="E19" s="132">
        <v>5651907.78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s="1" customFormat="1" ht="22.5" customHeight="1" spans="1:15">
      <c r="A20" s="173" t="s">
        <v>101</v>
      </c>
      <c r="B20" s="173" t="str">
        <f>"    "&amp;"行政单位医疗"</f>
        <v>    行政单位医疗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s="1" customFormat="1" ht="22.5" customHeight="1" spans="1:15">
      <c r="A21" s="173" t="s">
        <v>102</v>
      </c>
      <c r="B21" s="173" t="str">
        <f>"    "&amp;"事业单位医疗"</f>
        <v>    事业单位医疗</v>
      </c>
      <c r="C21" s="132">
        <v>2990596.5</v>
      </c>
      <c r="D21" s="132">
        <v>2990596.5</v>
      </c>
      <c r="E21" s="132">
        <v>2990596.5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s="1" customFormat="1" ht="22.5" customHeight="1" spans="1:15">
      <c r="A22" s="173" t="s">
        <v>103</v>
      </c>
      <c r="B22" s="173" t="str">
        <f>"    "&amp;"公务员医疗补助"</f>
        <v>    公务员医疗补助</v>
      </c>
      <c r="C22" s="132">
        <v>2398100.45</v>
      </c>
      <c r="D22" s="132">
        <v>2398100.45</v>
      </c>
      <c r="E22" s="132">
        <v>2398100.45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s="1" customFormat="1" ht="22.5" customHeight="1" spans="1:15">
      <c r="A23" s="173" t="s">
        <v>104</v>
      </c>
      <c r="B23" s="173" t="str">
        <f>"    "&amp;"其他行政事业单位医疗支出"</f>
        <v>    其他行政事业单位医疗支出</v>
      </c>
      <c r="C23" s="132">
        <v>263210.83</v>
      </c>
      <c r="D23" s="132">
        <v>263210.83</v>
      </c>
      <c r="E23" s="132">
        <v>263210.83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</row>
    <row r="24" s="1" customFormat="1" ht="22.5" customHeight="1" spans="1:15">
      <c r="A24" s="173" t="s">
        <v>105</v>
      </c>
      <c r="B24" s="173" t="s">
        <v>106</v>
      </c>
      <c r="C24" s="132">
        <v>5136611.04</v>
      </c>
      <c r="D24" s="132">
        <v>5136611.04</v>
      </c>
      <c r="E24" s="132">
        <v>5136611.04</v>
      </c>
      <c r="F24" s="132"/>
      <c r="G24" s="132"/>
      <c r="H24" s="132"/>
      <c r="I24" s="132"/>
      <c r="J24" s="132"/>
      <c r="K24" s="132"/>
      <c r="L24" s="132"/>
      <c r="M24" s="132"/>
      <c r="N24" s="132"/>
      <c r="O24" s="132"/>
    </row>
    <row r="25" s="1" customFormat="1" ht="22.5" customHeight="1" spans="1:15">
      <c r="A25" s="173" t="s">
        <v>107</v>
      </c>
      <c r="B25" s="173" t="str">
        <f>"  "&amp;"住房改革支出"</f>
        <v>  住房改革支出</v>
      </c>
      <c r="C25" s="132">
        <v>5136611.04</v>
      </c>
      <c r="D25" s="132">
        <v>5136611.04</v>
      </c>
      <c r="E25" s="132">
        <v>5136611.04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s="1" customFormat="1" ht="22.5" customHeight="1" spans="1:15">
      <c r="A26" s="173" t="s">
        <v>108</v>
      </c>
      <c r="B26" s="173" t="str">
        <f>"    "&amp;"住房公积金"</f>
        <v>    住房公积金</v>
      </c>
      <c r="C26" s="132">
        <v>5136611.04</v>
      </c>
      <c r="D26" s="132">
        <v>5136611.04</v>
      </c>
      <c r="E26" s="132">
        <v>5136611.04</v>
      </c>
      <c r="F26" s="132"/>
      <c r="G26" s="132"/>
      <c r="H26" s="132"/>
      <c r="I26" s="132"/>
      <c r="J26" s="132"/>
      <c r="K26" s="132"/>
      <c r="L26" s="132"/>
      <c r="M26" s="132"/>
      <c r="N26" s="132"/>
      <c r="O26" s="132"/>
    </row>
    <row r="27" s="1" customFormat="1" ht="22.5" customHeight="1" spans="1:15">
      <c r="A27" s="128" t="s">
        <v>109</v>
      </c>
      <c r="B27" s="180" t="s">
        <v>109</v>
      </c>
      <c r="C27" s="107">
        <v>97054814.56</v>
      </c>
      <c r="D27" s="132">
        <v>90824814.56</v>
      </c>
      <c r="E27" s="107">
        <v>65254414.12</v>
      </c>
      <c r="F27" s="107">
        <v>25570400.44</v>
      </c>
      <c r="G27" s="107"/>
      <c r="H27" s="132"/>
      <c r="I27" s="107"/>
      <c r="J27" s="132">
        <v>6230000</v>
      </c>
      <c r="K27" s="107"/>
      <c r="L27" s="107"/>
      <c r="M27" s="107">
        <v>6230000</v>
      </c>
      <c r="N27" s="107"/>
      <c r="O27" s="107"/>
    </row>
  </sheetData>
  <mergeCells count="11">
    <mergeCell ref="A3:O3"/>
    <mergeCell ref="A4:L4"/>
    <mergeCell ref="D5:F5"/>
    <mergeCell ref="J5:O5"/>
    <mergeCell ref="A27:B27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17" activePane="bottomLeft" state="frozen"/>
      <selection/>
      <selection pane="bottomLeft" activeCell="B8" sqref="B8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2"/>
      <c r="B1" s="2"/>
      <c r="C1" s="2"/>
      <c r="D1" s="2"/>
    </row>
    <row r="2" customHeight="1" spans="4:4">
      <c r="D2" s="108" t="s">
        <v>110</v>
      </c>
    </row>
    <row r="3" ht="31.5" customHeight="1" spans="1:4">
      <c r="A3" s="47" t="s">
        <v>111</v>
      </c>
      <c r="B3" s="161"/>
      <c r="C3" s="161"/>
      <c r="D3" s="161"/>
    </row>
    <row r="4" ht="17.25" customHeight="1" spans="1:4">
      <c r="A4" s="6" t="str">
        <f>"单位名称："&amp;"迪庆藏族自治州民族中等专业学校"</f>
        <v>单位名称：迪庆藏族自治州民族中等专业学校</v>
      </c>
      <c r="B4" s="162"/>
      <c r="C4" s="162"/>
      <c r="D4" s="109" t="s">
        <v>2</v>
      </c>
    </row>
    <row r="5" ht="24.65" customHeight="1" spans="1:4">
      <c r="A5" s="12" t="s">
        <v>3</v>
      </c>
      <c r="B5" s="14"/>
      <c r="C5" s="12" t="s">
        <v>4</v>
      </c>
      <c r="D5" s="14"/>
    </row>
    <row r="6" ht="15.65" customHeight="1" spans="1:4">
      <c r="A6" s="17" t="s">
        <v>5</v>
      </c>
      <c r="B6" s="163" t="s">
        <v>6</v>
      </c>
      <c r="C6" s="17" t="s">
        <v>112</v>
      </c>
      <c r="D6" s="163" t="s">
        <v>6</v>
      </c>
    </row>
    <row r="7" ht="14.15" customHeight="1" spans="1:4">
      <c r="A7" s="20"/>
      <c r="B7" s="19"/>
      <c r="C7" s="20"/>
      <c r="D7" s="19"/>
    </row>
    <row r="8" ht="29.15" customHeight="1" spans="1:4">
      <c r="A8" s="164" t="s">
        <v>113</v>
      </c>
      <c r="B8" s="165">
        <v>65383934.12</v>
      </c>
      <c r="C8" s="166" t="s">
        <v>114</v>
      </c>
      <c r="D8" s="107">
        <v>90824814.56</v>
      </c>
    </row>
    <row r="9" ht="29.15" customHeight="1" spans="1:4">
      <c r="A9" s="167" t="s">
        <v>115</v>
      </c>
      <c r="B9" s="165">
        <v>65383934.12</v>
      </c>
      <c r="C9" s="168" t="s">
        <v>116</v>
      </c>
      <c r="D9" s="107"/>
    </row>
    <row r="10" ht="29.15" customHeight="1" spans="1:4">
      <c r="A10" s="167" t="s">
        <v>117</v>
      </c>
      <c r="B10" s="169"/>
      <c r="C10" s="168" t="s">
        <v>118</v>
      </c>
      <c r="D10" s="107"/>
    </row>
    <row r="11" ht="29.15" customHeight="1" spans="1:4">
      <c r="A11" s="167" t="s">
        <v>119</v>
      </c>
      <c r="B11" s="169"/>
      <c r="C11" s="168" t="s">
        <v>120</v>
      </c>
      <c r="D11" s="107"/>
    </row>
    <row r="12" ht="29.15" customHeight="1" spans="1:4">
      <c r="A12" s="170" t="s">
        <v>121</v>
      </c>
      <c r="B12" s="139">
        <v>25440880.44</v>
      </c>
      <c r="C12" s="168" t="s">
        <v>122</v>
      </c>
      <c r="D12" s="107"/>
    </row>
    <row r="13" ht="29.15" customHeight="1" spans="1:4">
      <c r="A13" s="167" t="s">
        <v>115</v>
      </c>
      <c r="B13" s="139">
        <v>25440880.44</v>
      </c>
      <c r="C13" s="168" t="s">
        <v>123</v>
      </c>
      <c r="D13" s="107">
        <v>73276434.46</v>
      </c>
    </row>
    <row r="14" ht="29.15" customHeight="1" spans="1:4">
      <c r="A14" s="171" t="s">
        <v>117</v>
      </c>
      <c r="B14" s="139"/>
      <c r="C14" s="168" t="s">
        <v>124</v>
      </c>
      <c r="D14" s="107"/>
    </row>
    <row r="15" ht="29.15" customHeight="1" spans="1:4">
      <c r="A15" s="171" t="s">
        <v>119</v>
      </c>
      <c r="B15" s="139"/>
      <c r="C15" s="168" t="s">
        <v>125</v>
      </c>
      <c r="D15" s="107"/>
    </row>
    <row r="16" ht="29.15" customHeight="1" spans="1:4">
      <c r="A16" s="171"/>
      <c r="B16" s="172"/>
      <c r="C16" s="168" t="s">
        <v>126</v>
      </c>
      <c r="D16" s="107">
        <v>6759861.28</v>
      </c>
    </row>
    <row r="17" ht="29.15" customHeight="1" spans="1:4">
      <c r="A17" s="171"/>
      <c r="B17" s="173"/>
      <c r="C17" s="168" t="s">
        <v>127</v>
      </c>
      <c r="D17" s="107">
        <v>5651907.78</v>
      </c>
    </row>
    <row r="18" ht="29.15" customHeight="1" spans="1:4">
      <c r="A18" s="171"/>
      <c r="B18" s="174"/>
      <c r="C18" s="168" t="s">
        <v>128</v>
      </c>
      <c r="D18" s="107"/>
    </row>
    <row r="19" ht="29.15" customHeight="1" spans="1:4">
      <c r="A19" s="171"/>
      <c r="B19" s="174"/>
      <c r="C19" s="168" t="s">
        <v>129</v>
      </c>
      <c r="D19" s="107"/>
    </row>
    <row r="20" ht="29.15" customHeight="1" spans="1:4">
      <c r="A20" s="171"/>
      <c r="B20" s="118"/>
      <c r="C20" s="168" t="s">
        <v>130</v>
      </c>
      <c r="D20" s="107"/>
    </row>
    <row r="21" ht="29.15" customHeight="1" spans="1:4">
      <c r="A21" s="171"/>
      <c r="B21" s="118"/>
      <c r="C21" s="168" t="s">
        <v>131</v>
      </c>
      <c r="D21" s="107"/>
    </row>
    <row r="22" ht="29.15" customHeight="1" spans="1:4">
      <c r="A22" s="171"/>
      <c r="B22" s="118"/>
      <c r="C22" s="168" t="s">
        <v>132</v>
      </c>
      <c r="D22" s="107"/>
    </row>
    <row r="23" ht="29.15" customHeight="1" spans="1:4">
      <c r="A23" s="171"/>
      <c r="B23" s="118"/>
      <c r="C23" s="168" t="s">
        <v>133</v>
      </c>
      <c r="D23" s="107"/>
    </row>
    <row r="24" ht="29.15" customHeight="1" spans="1:4">
      <c r="A24" s="171"/>
      <c r="B24" s="118"/>
      <c r="C24" s="168" t="s">
        <v>134</v>
      </c>
      <c r="D24" s="107"/>
    </row>
    <row r="25" ht="29.15" customHeight="1" spans="1:4">
      <c r="A25" s="171"/>
      <c r="B25" s="118"/>
      <c r="C25" s="168" t="s">
        <v>135</v>
      </c>
      <c r="D25" s="107"/>
    </row>
    <row r="26" ht="29.15" customHeight="1" spans="1:4">
      <c r="A26" s="171"/>
      <c r="B26" s="118"/>
      <c r="C26" s="168" t="s">
        <v>136</v>
      </c>
      <c r="D26" s="107"/>
    </row>
    <row r="27" ht="29.15" customHeight="1" spans="1:4">
      <c r="A27" s="171"/>
      <c r="B27" s="118"/>
      <c r="C27" s="168" t="s">
        <v>137</v>
      </c>
      <c r="D27" s="107">
        <v>5136611.04</v>
      </c>
    </row>
    <row r="28" ht="29.15" customHeight="1" spans="1:4">
      <c r="A28" s="171"/>
      <c r="B28" s="118"/>
      <c r="C28" s="168" t="s">
        <v>138</v>
      </c>
      <c r="D28" s="107"/>
    </row>
    <row r="29" ht="29.15" customHeight="1" spans="1:4">
      <c r="A29" s="171"/>
      <c r="B29" s="118"/>
      <c r="C29" s="168" t="s">
        <v>139</v>
      </c>
      <c r="D29" s="107"/>
    </row>
    <row r="30" ht="29.15" customHeight="1" spans="1:4">
      <c r="A30" s="171"/>
      <c r="B30" s="118"/>
      <c r="C30" s="168" t="s">
        <v>140</v>
      </c>
      <c r="D30" s="107"/>
    </row>
    <row r="31" ht="29.15" customHeight="1" spans="1:4">
      <c r="A31" s="171"/>
      <c r="B31" s="118"/>
      <c r="C31" s="168" t="s">
        <v>141</v>
      </c>
      <c r="D31" s="107"/>
    </row>
    <row r="32" ht="29.15" customHeight="1" spans="1:4">
      <c r="A32" s="171"/>
      <c r="B32" s="174"/>
      <c r="C32" s="168" t="s">
        <v>142</v>
      </c>
      <c r="D32" s="107"/>
    </row>
    <row r="33" ht="29.15" customHeight="1" spans="1:4">
      <c r="A33" s="171"/>
      <c r="B33" s="174"/>
      <c r="C33" s="168" t="s">
        <v>143</v>
      </c>
      <c r="D33" s="107"/>
    </row>
    <row r="34" ht="29.15" customHeight="1" spans="1:4">
      <c r="A34" s="171"/>
      <c r="B34" s="174"/>
      <c r="C34" s="168" t="s">
        <v>144</v>
      </c>
      <c r="D34" s="107"/>
    </row>
    <row r="35" ht="29.15" customHeight="1" spans="1:4">
      <c r="A35" s="175"/>
      <c r="B35" s="176"/>
      <c r="C35" s="177" t="s">
        <v>145</v>
      </c>
      <c r="D35" s="174"/>
    </row>
    <row r="36" ht="29.15" customHeight="1" spans="1:4">
      <c r="A36" s="175" t="s">
        <v>146</v>
      </c>
      <c r="B36" s="176">
        <v>90824814.56</v>
      </c>
      <c r="C36" s="178" t="s">
        <v>52</v>
      </c>
      <c r="D36" s="176">
        <v>90824814.56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pane ySplit="1" topLeftCell="A5" activePane="bottomLeft" state="frozen"/>
      <selection/>
      <selection pane="bottomLeft" activeCell="F20" sqref="F20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2" customHeight="1" spans="4:7">
      <c r="D2" s="127"/>
      <c r="F2" s="57"/>
      <c r="G2" s="57" t="s">
        <v>147</v>
      </c>
    </row>
    <row r="3" ht="39" customHeight="1" spans="1:7">
      <c r="A3" s="5" t="s">
        <v>148</v>
      </c>
      <c r="B3" s="5"/>
      <c r="C3" s="5"/>
      <c r="D3" s="5"/>
      <c r="E3" s="5"/>
      <c r="F3" s="5"/>
      <c r="G3" s="5"/>
    </row>
    <row r="4" ht="18" customHeight="1" spans="1:7">
      <c r="A4" s="6" t="str">
        <f>"单位名称："&amp;"迪庆藏族自治州民族中等专业学校"</f>
        <v>单位名称：迪庆藏族自治州民族中等专业学校</v>
      </c>
      <c r="F4" s="112"/>
      <c r="G4" s="112" t="s">
        <v>2</v>
      </c>
    </row>
    <row r="5" ht="20.25" customHeight="1" spans="1:7">
      <c r="A5" s="147" t="s">
        <v>149</v>
      </c>
      <c r="B5" s="148"/>
      <c r="C5" s="149" t="s">
        <v>57</v>
      </c>
      <c r="D5" s="13" t="s">
        <v>84</v>
      </c>
      <c r="E5" s="13"/>
      <c r="F5" s="14"/>
      <c r="G5" s="149" t="s">
        <v>85</v>
      </c>
    </row>
    <row r="6" ht="20.25" customHeight="1" spans="1:7">
      <c r="A6" s="150" t="s">
        <v>75</v>
      </c>
      <c r="B6" s="151" t="s">
        <v>76</v>
      </c>
      <c r="C6" s="99"/>
      <c r="D6" s="99" t="s">
        <v>59</v>
      </c>
      <c r="E6" s="99" t="s">
        <v>150</v>
      </c>
      <c r="F6" s="99" t="s">
        <v>151</v>
      </c>
      <c r="G6" s="99"/>
    </row>
    <row r="7" s="1" customFormat="1" ht="19.5" customHeight="1" spans="1:7">
      <c r="A7" s="152" t="s">
        <v>152</v>
      </c>
      <c r="B7" s="152" t="s">
        <v>153</v>
      </c>
      <c r="C7" s="152" t="s">
        <v>154</v>
      </c>
      <c r="D7" s="153">
        <v>4</v>
      </c>
      <c r="E7" s="154" t="s">
        <v>155</v>
      </c>
      <c r="F7" s="154" t="s">
        <v>156</v>
      </c>
      <c r="G7" s="152" t="s">
        <v>157</v>
      </c>
    </row>
    <row r="8" s="1" customFormat="1" ht="22.5" customHeight="1" spans="1:7">
      <c r="A8" s="115" t="s">
        <v>86</v>
      </c>
      <c r="B8" s="115" t="s">
        <v>87</v>
      </c>
      <c r="C8" s="155">
        <v>73276434.46</v>
      </c>
      <c r="D8" s="155">
        <v>47706034.02</v>
      </c>
      <c r="E8" s="155">
        <v>45760514.34</v>
      </c>
      <c r="F8" s="155">
        <v>1945519.68</v>
      </c>
      <c r="G8" s="155">
        <v>25570400.44</v>
      </c>
    </row>
    <row r="9" s="1" customFormat="1" ht="22.5" customHeight="1" spans="1:7">
      <c r="A9" s="156" t="s">
        <v>88</v>
      </c>
      <c r="B9" s="156" t="s">
        <v>158</v>
      </c>
      <c r="C9" s="155">
        <v>73276434.46</v>
      </c>
      <c r="D9" s="155">
        <v>47706034.02</v>
      </c>
      <c r="E9" s="155">
        <v>45760514.34</v>
      </c>
      <c r="F9" s="155">
        <v>1945519.68</v>
      </c>
      <c r="G9" s="155">
        <v>25570400.44</v>
      </c>
    </row>
    <row r="10" s="1" customFormat="1" ht="22.5" customHeight="1" spans="1:7">
      <c r="A10" s="157" t="s">
        <v>89</v>
      </c>
      <c r="B10" s="157" t="s">
        <v>159</v>
      </c>
      <c r="C10" s="155">
        <v>73276434.46</v>
      </c>
      <c r="D10" s="155">
        <v>47706034.02</v>
      </c>
      <c r="E10" s="155">
        <v>45760514.34</v>
      </c>
      <c r="F10" s="155">
        <v>1945519.68</v>
      </c>
      <c r="G10" s="155">
        <v>25570400.44</v>
      </c>
    </row>
    <row r="11" s="1" customFormat="1" ht="22.5" customHeight="1" spans="1:7">
      <c r="A11" s="115" t="s">
        <v>90</v>
      </c>
      <c r="B11" s="115" t="s">
        <v>91</v>
      </c>
      <c r="C11" s="155">
        <v>6759861.28</v>
      </c>
      <c r="D11" s="155">
        <v>6759861.28</v>
      </c>
      <c r="E11" s="155">
        <v>6614261.28</v>
      </c>
      <c r="F11" s="155">
        <v>145600</v>
      </c>
      <c r="G11" s="155"/>
    </row>
    <row r="12" s="1" customFormat="1" ht="22.5" customHeight="1" spans="1:7">
      <c r="A12" s="156" t="s">
        <v>92</v>
      </c>
      <c r="B12" s="156" t="s">
        <v>160</v>
      </c>
      <c r="C12" s="155">
        <v>6677553.28</v>
      </c>
      <c r="D12" s="155">
        <v>6677553.28</v>
      </c>
      <c r="E12" s="155">
        <v>6531953.28</v>
      </c>
      <c r="F12" s="155">
        <v>145600</v>
      </c>
      <c r="G12" s="155"/>
    </row>
    <row r="13" s="1" customFormat="1" ht="22.5" customHeight="1" spans="1:7">
      <c r="A13" s="157" t="s">
        <v>93</v>
      </c>
      <c r="B13" s="157" t="s">
        <v>161</v>
      </c>
      <c r="C13" s="155">
        <v>6531953.28</v>
      </c>
      <c r="D13" s="155">
        <v>6531953.28</v>
      </c>
      <c r="E13" s="155">
        <v>6531953.28</v>
      </c>
      <c r="F13" s="155"/>
      <c r="G13" s="155"/>
    </row>
    <row r="14" s="1" customFormat="1" ht="22.5" customHeight="1" spans="1:7">
      <c r="A14" s="157" t="s">
        <v>95</v>
      </c>
      <c r="B14" s="157" t="s">
        <v>162</v>
      </c>
      <c r="C14" s="155">
        <v>145600</v>
      </c>
      <c r="D14" s="155">
        <v>145600</v>
      </c>
      <c r="E14" s="155"/>
      <c r="F14" s="155">
        <v>145600</v>
      </c>
      <c r="G14" s="155"/>
    </row>
    <row r="15" s="1" customFormat="1" ht="22.5" customHeight="1" spans="1:7">
      <c r="A15" s="156" t="s">
        <v>96</v>
      </c>
      <c r="B15" s="156" t="s">
        <v>163</v>
      </c>
      <c r="C15" s="155">
        <v>82308</v>
      </c>
      <c r="D15" s="155">
        <v>82308</v>
      </c>
      <c r="E15" s="155">
        <v>82308</v>
      </c>
      <c r="F15" s="155"/>
      <c r="G15" s="155"/>
    </row>
    <row r="16" s="1" customFormat="1" ht="22.5" customHeight="1" spans="1:7">
      <c r="A16" s="157" t="s">
        <v>97</v>
      </c>
      <c r="B16" s="157" t="s">
        <v>164</v>
      </c>
      <c r="C16" s="155">
        <v>82308</v>
      </c>
      <c r="D16" s="155">
        <v>82308</v>
      </c>
      <c r="E16" s="155">
        <v>82308</v>
      </c>
      <c r="F16" s="155"/>
      <c r="G16" s="155"/>
    </row>
    <row r="17" s="1" customFormat="1" ht="22.5" customHeight="1" spans="1:7">
      <c r="A17" s="115" t="s">
        <v>98</v>
      </c>
      <c r="B17" s="115" t="s">
        <v>99</v>
      </c>
      <c r="C17" s="155">
        <v>5651907.78</v>
      </c>
      <c r="D17" s="155">
        <v>5651907.78</v>
      </c>
      <c r="E17" s="155">
        <v>5651907.78</v>
      </c>
      <c r="F17" s="155"/>
      <c r="G17" s="155"/>
    </row>
    <row r="18" s="1" customFormat="1" ht="22.5" customHeight="1" spans="1:7">
      <c r="A18" s="156" t="s">
        <v>100</v>
      </c>
      <c r="B18" s="156" t="s">
        <v>165</v>
      </c>
      <c r="C18" s="155">
        <v>5651907.78</v>
      </c>
      <c r="D18" s="155">
        <v>5651907.78</v>
      </c>
      <c r="E18" s="155">
        <v>5651907.78</v>
      </c>
      <c r="F18" s="155"/>
      <c r="G18" s="155"/>
    </row>
    <row r="19" s="1" customFormat="1" ht="22.5" customHeight="1" spans="1:7">
      <c r="A19" s="157" t="s">
        <v>102</v>
      </c>
      <c r="B19" s="157" t="s">
        <v>166</v>
      </c>
      <c r="C19" s="155">
        <v>2990596.5</v>
      </c>
      <c r="D19" s="155">
        <v>2990596.5</v>
      </c>
      <c r="E19" s="155">
        <v>2990596.5</v>
      </c>
      <c r="F19" s="155"/>
      <c r="G19" s="155"/>
    </row>
    <row r="20" s="1" customFormat="1" ht="22.5" customHeight="1" spans="1:7">
      <c r="A20" s="157" t="s">
        <v>103</v>
      </c>
      <c r="B20" s="157" t="s">
        <v>167</v>
      </c>
      <c r="C20" s="155">
        <v>2398100.45</v>
      </c>
      <c r="D20" s="155">
        <v>2398100.45</v>
      </c>
      <c r="E20" s="155">
        <v>2398100.45</v>
      </c>
      <c r="F20" s="155"/>
      <c r="G20" s="155"/>
    </row>
    <row r="21" s="1" customFormat="1" ht="22.5" customHeight="1" spans="1:7">
      <c r="A21" s="157" t="s">
        <v>104</v>
      </c>
      <c r="B21" s="157" t="s">
        <v>168</v>
      </c>
      <c r="C21" s="155">
        <v>263210.83</v>
      </c>
      <c r="D21" s="155">
        <v>263210.83</v>
      </c>
      <c r="E21" s="155">
        <v>263210.83</v>
      </c>
      <c r="F21" s="155"/>
      <c r="G21" s="155"/>
    </row>
    <row r="22" s="1" customFormat="1" ht="22.5" customHeight="1" spans="1:7">
      <c r="A22" s="115" t="s">
        <v>105</v>
      </c>
      <c r="B22" s="115" t="s">
        <v>106</v>
      </c>
      <c r="C22" s="155">
        <v>5136611.04</v>
      </c>
      <c r="D22" s="155">
        <v>5136611.04</v>
      </c>
      <c r="E22" s="155">
        <v>5136611.04</v>
      </c>
      <c r="F22" s="155"/>
      <c r="G22" s="155"/>
    </row>
    <row r="23" s="1" customFormat="1" ht="22.5" customHeight="1" spans="1:7">
      <c r="A23" s="156" t="s">
        <v>107</v>
      </c>
      <c r="B23" s="156" t="s">
        <v>169</v>
      </c>
      <c r="C23" s="155">
        <v>5136611.04</v>
      </c>
      <c r="D23" s="155">
        <v>5136611.04</v>
      </c>
      <c r="E23" s="155">
        <v>5136611.04</v>
      </c>
      <c r="F23" s="155"/>
      <c r="G23" s="155"/>
    </row>
    <row r="24" s="1" customFormat="1" ht="22.5" customHeight="1" spans="1:7">
      <c r="A24" s="157" t="s">
        <v>108</v>
      </c>
      <c r="B24" s="157" t="s">
        <v>170</v>
      </c>
      <c r="C24" s="155">
        <v>5136611.04</v>
      </c>
      <c r="D24" s="155">
        <v>5136611.04</v>
      </c>
      <c r="E24" s="155">
        <v>5136611.04</v>
      </c>
      <c r="F24" s="155"/>
      <c r="G24" s="155"/>
    </row>
    <row r="25" s="1" customFormat="1" ht="22.5" customHeight="1" spans="1:7">
      <c r="A25" s="158" t="s">
        <v>109</v>
      </c>
      <c r="B25" s="159" t="s">
        <v>109</v>
      </c>
      <c r="C25" s="160">
        <v>90824814.56</v>
      </c>
      <c r="D25" s="155">
        <v>65254414.12</v>
      </c>
      <c r="E25" s="160">
        <v>63163294.44</v>
      </c>
      <c r="F25" s="160">
        <v>2091119.68</v>
      </c>
      <c r="G25" s="160">
        <v>25570400.44</v>
      </c>
    </row>
  </sheetData>
  <mergeCells count="7">
    <mergeCell ref="A3:G3"/>
    <mergeCell ref="A4:E4"/>
    <mergeCell ref="A5:B5"/>
    <mergeCell ref="D5:F5"/>
    <mergeCell ref="A25:B25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E39" sqref="E39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140"/>
      <c r="B2" s="140"/>
      <c r="C2" s="67"/>
      <c r="F2" s="141" t="s">
        <v>171</v>
      </c>
    </row>
    <row r="3" ht="25.5" customHeight="1" spans="1:6">
      <c r="A3" s="142" t="s">
        <v>172</v>
      </c>
      <c r="B3" s="142"/>
      <c r="C3" s="142"/>
      <c r="D3" s="142"/>
      <c r="E3" s="142"/>
      <c r="F3" s="142"/>
    </row>
    <row r="4" ht="15.75" customHeight="1" spans="1:6">
      <c r="A4" s="6" t="str">
        <f>"单位名称："&amp;"迪庆藏族自治州民族中等专业学校"</f>
        <v>单位名称：迪庆藏族自治州民族中等专业学校</v>
      </c>
      <c r="B4" s="140"/>
      <c r="C4" s="67"/>
      <c r="F4" s="141" t="s">
        <v>173</v>
      </c>
    </row>
    <row r="5" ht="19.5" customHeight="1" spans="1:6">
      <c r="A5" s="11" t="s">
        <v>174</v>
      </c>
      <c r="B5" s="17" t="s">
        <v>175</v>
      </c>
      <c r="C5" s="12" t="s">
        <v>176</v>
      </c>
      <c r="D5" s="13"/>
      <c r="E5" s="14"/>
      <c r="F5" s="17" t="s">
        <v>177</v>
      </c>
    </row>
    <row r="6" ht="19.5" customHeight="1" spans="1:6">
      <c r="A6" s="19"/>
      <c r="B6" s="20"/>
      <c r="C6" s="63" t="s">
        <v>59</v>
      </c>
      <c r="D6" s="63" t="s">
        <v>178</v>
      </c>
      <c r="E6" s="63" t="s">
        <v>179</v>
      </c>
      <c r="F6" s="20"/>
    </row>
    <row r="7" ht="18.75" customHeight="1" spans="1:6">
      <c r="A7" s="143">
        <v>1</v>
      </c>
      <c r="B7" s="143">
        <v>2</v>
      </c>
      <c r="C7" s="144">
        <v>3</v>
      </c>
      <c r="D7" s="143">
        <v>4</v>
      </c>
      <c r="E7" s="143">
        <v>5</v>
      </c>
      <c r="F7" s="143">
        <v>6</v>
      </c>
    </row>
    <row r="8" ht="18.75" customHeight="1" spans="1:6">
      <c r="A8" s="145">
        <v>175000</v>
      </c>
      <c r="B8" s="145"/>
      <c r="C8" s="146">
        <v>75000</v>
      </c>
      <c r="D8" s="145"/>
      <c r="E8" s="145">
        <v>75000</v>
      </c>
      <c r="F8" s="145">
        <v>100000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8"/>
  <sheetViews>
    <sheetView showZeros="0" workbookViewId="0">
      <pane ySplit="1" topLeftCell="A2" activePane="bottomLeft" state="frozen"/>
      <selection/>
      <selection pane="bottomLeft" activeCell="A38" sqref="A38:G38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4:23">
      <c r="D2" s="3"/>
      <c r="E2" s="3"/>
      <c r="F2" s="3"/>
      <c r="G2" s="3"/>
      <c r="U2" s="127"/>
      <c r="W2" s="57" t="s">
        <v>180</v>
      </c>
    </row>
    <row r="3" ht="27.75" customHeight="1" spans="1:23">
      <c r="A3" s="29" t="s">
        <v>181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6" t="str">
        <f>"单位名称："&amp;"迪庆藏族自治州民族中等专业学校"</f>
        <v>单位名称：迪庆藏族自治州民族中等专业学校</v>
      </c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U4" s="127"/>
      <c r="W4" s="112" t="s">
        <v>173</v>
      </c>
    </row>
    <row r="5" ht="21.75" customHeight="1" spans="1:23">
      <c r="A5" s="10" t="s">
        <v>182</v>
      </c>
      <c r="B5" s="10" t="s">
        <v>183</v>
      </c>
      <c r="C5" s="10" t="s">
        <v>184</v>
      </c>
      <c r="D5" s="11" t="s">
        <v>185</v>
      </c>
      <c r="E5" s="11" t="s">
        <v>186</v>
      </c>
      <c r="F5" s="11" t="s">
        <v>187</v>
      </c>
      <c r="G5" s="11" t="s">
        <v>188</v>
      </c>
      <c r="H5" s="63" t="s">
        <v>189</v>
      </c>
      <c r="I5" s="63"/>
      <c r="J5" s="63"/>
      <c r="K5" s="63"/>
      <c r="L5" s="124"/>
      <c r="M5" s="124"/>
      <c r="N5" s="124"/>
      <c r="O5" s="124"/>
      <c r="P5" s="124"/>
      <c r="Q5" s="49"/>
      <c r="R5" s="63"/>
      <c r="S5" s="63"/>
      <c r="T5" s="63"/>
      <c r="U5" s="63"/>
      <c r="V5" s="63"/>
      <c r="W5" s="63"/>
    </row>
    <row r="6" ht="21.75" customHeight="1" spans="1:23">
      <c r="A6" s="15"/>
      <c r="B6" s="15"/>
      <c r="C6" s="15"/>
      <c r="D6" s="16"/>
      <c r="E6" s="16"/>
      <c r="F6" s="16"/>
      <c r="G6" s="16"/>
      <c r="H6" s="63" t="s">
        <v>57</v>
      </c>
      <c r="I6" s="49" t="s">
        <v>60</v>
      </c>
      <c r="J6" s="49"/>
      <c r="K6" s="49"/>
      <c r="L6" s="124"/>
      <c r="M6" s="124"/>
      <c r="N6" s="124" t="s">
        <v>190</v>
      </c>
      <c r="O6" s="124"/>
      <c r="P6" s="124"/>
      <c r="Q6" s="49" t="s">
        <v>63</v>
      </c>
      <c r="R6" s="63" t="s">
        <v>78</v>
      </c>
      <c r="S6" s="49"/>
      <c r="T6" s="49"/>
      <c r="U6" s="49"/>
      <c r="V6" s="49"/>
      <c r="W6" s="49"/>
    </row>
    <row r="7" ht="15" customHeight="1" spans="1:23">
      <c r="A7" s="18"/>
      <c r="B7" s="18"/>
      <c r="C7" s="18"/>
      <c r="D7" s="19"/>
      <c r="E7" s="19"/>
      <c r="F7" s="19"/>
      <c r="G7" s="19"/>
      <c r="H7" s="63"/>
      <c r="I7" s="49" t="s">
        <v>191</v>
      </c>
      <c r="J7" s="49" t="s">
        <v>192</v>
      </c>
      <c r="K7" s="49" t="s">
        <v>193</v>
      </c>
      <c r="L7" s="137" t="s">
        <v>194</v>
      </c>
      <c r="M7" s="137" t="s">
        <v>195</v>
      </c>
      <c r="N7" s="137" t="s">
        <v>60</v>
      </c>
      <c r="O7" s="137" t="s">
        <v>61</v>
      </c>
      <c r="P7" s="137" t="s">
        <v>62</v>
      </c>
      <c r="Q7" s="49"/>
      <c r="R7" s="49" t="s">
        <v>59</v>
      </c>
      <c r="S7" s="49" t="s">
        <v>70</v>
      </c>
      <c r="T7" s="49" t="s">
        <v>196</v>
      </c>
      <c r="U7" s="49" t="s">
        <v>66</v>
      </c>
      <c r="V7" s="49" t="s">
        <v>67</v>
      </c>
      <c r="W7" s="49" t="s">
        <v>68</v>
      </c>
    </row>
    <row r="8" ht="27.75" customHeight="1" spans="1:23">
      <c r="A8" s="18"/>
      <c r="B8" s="18"/>
      <c r="C8" s="18"/>
      <c r="D8" s="19"/>
      <c r="E8" s="19"/>
      <c r="F8" s="19"/>
      <c r="G8" s="19"/>
      <c r="H8" s="63"/>
      <c r="I8" s="49"/>
      <c r="J8" s="49"/>
      <c r="K8" s="49"/>
      <c r="L8" s="137"/>
      <c r="M8" s="137"/>
      <c r="N8" s="137"/>
      <c r="O8" s="137"/>
      <c r="P8" s="137"/>
      <c r="Q8" s="49"/>
      <c r="R8" s="49"/>
      <c r="S8" s="49"/>
      <c r="T8" s="49"/>
      <c r="U8" s="49"/>
      <c r="V8" s="49"/>
      <c r="W8" s="49"/>
    </row>
    <row r="9" ht="15" customHeight="1" spans="1:23">
      <c r="A9" s="133">
        <v>1</v>
      </c>
      <c r="B9" s="133">
        <v>2</v>
      </c>
      <c r="C9" s="133">
        <v>3</v>
      </c>
      <c r="D9" s="133">
        <v>4</v>
      </c>
      <c r="E9" s="133">
        <v>5</v>
      </c>
      <c r="F9" s="133">
        <v>6</v>
      </c>
      <c r="G9" s="133">
        <v>7</v>
      </c>
      <c r="H9" s="133">
        <v>8</v>
      </c>
      <c r="I9" s="133">
        <v>9</v>
      </c>
      <c r="J9" s="133">
        <v>10</v>
      </c>
      <c r="K9" s="133">
        <v>11</v>
      </c>
      <c r="L9" s="133">
        <v>12</v>
      </c>
      <c r="M9" s="133">
        <v>13</v>
      </c>
      <c r="N9" s="133">
        <v>14</v>
      </c>
      <c r="O9" s="133">
        <v>15</v>
      </c>
      <c r="P9" s="133">
        <v>16</v>
      </c>
      <c r="Q9" s="133">
        <v>17</v>
      </c>
      <c r="R9" s="133">
        <v>18</v>
      </c>
      <c r="S9" s="133">
        <v>19</v>
      </c>
      <c r="T9" s="133">
        <v>20</v>
      </c>
      <c r="U9" s="133">
        <v>21</v>
      </c>
      <c r="V9" s="133">
        <v>22</v>
      </c>
      <c r="W9" s="133">
        <v>23</v>
      </c>
    </row>
    <row r="10" s="1" customFormat="1" ht="22.5" customHeight="1" spans="1:23">
      <c r="A10" s="134" t="s">
        <v>72</v>
      </c>
      <c r="B10" s="134"/>
      <c r="C10" s="134"/>
      <c r="D10" s="134"/>
      <c r="E10" s="134"/>
      <c r="F10" s="134"/>
      <c r="G10" s="134"/>
      <c r="H10" s="107"/>
      <c r="I10" s="107"/>
      <c r="J10" s="107"/>
      <c r="K10" s="138"/>
      <c r="L10" s="107"/>
      <c r="M10" s="138"/>
      <c r="N10" s="138"/>
      <c r="O10" s="138"/>
      <c r="P10" s="138"/>
      <c r="Q10" s="107"/>
      <c r="R10" s="107"/>
      <c r="S10" s="107"/>
      <c r="T10" s="107"/>
      <c r="U10" s="107"/>
      <c r="V10" s="107"/>
      <c r="W10" s="107"/>
    </row>
    <row r="11" s="1" customFormat="1" ht="22.5" customHeight="1" spans="1:23">
      <c r="A11" s="134" t="s">
        <v>72</v>
      </c>
      <c r="B11" s="134" t="s">
        <v>197</v>
      </c>
      <c r="C11" s="134" t="s">
        <v>198</v>
      </c>
      <c r="D11" s="134" t="s">
        <v>89</v>
      </c>
      <c r="E11" s="134" t="s">
        <v>159</v>
      </c>
      <c r="F11" s="134" t="s">
        <v>199</v>
      </c>
      <c r="G11" s="134" t="s">
        <v>200</v>
      </c>
      <c r="H11" s="107">
        <v>11405664</v>
      </c>
      <c r="I11" s="107">
        <v>11405664</v>
      </c>
      <c r="J11" s="107"/>
      <c r="K11" s="138"/>
      <c r="L11" s="107">
        <v>11405664</v>
      </c>
      <c r="M11" s="138"/>
      <c r="N11" s="139"/>
      <c r="O11" s="139"/>
      <c r="P11" s="139"/>
      <c r="Q11" s="107"/>
      <c r="R11" s="107"/>
      <c r="S11" s="107"/>
      <c r="T11" s="107"/>
      <c r="U11" s="107"/>
      <c r="V11" s="107"/>
      <c r="W11" s="107"/>
    </row>
    <row r="12" s="1" customFormat="1" ht="22.5" customHeight="1" spans="1:23">
      <c r="A12" s="134" t="s">
        <v>72</v>
      </c>
      <c r="B12" s="134" t="s">
        <v>197</v>
      </c>
      <c r="C12" s="134" t="s">
        <v>198</v>
      </c>
      <c r="D12" s="134" t="s">
        <v>89</v>
      </c>
      <c r="E12" s="134" t="s">
        <v>159</v>
      </c>
      <c r="F12" s="134" t="s">
        <v>201</v>
      </c>
      <c r="G12" s="134" t="s">
        <v>202</v>
      </c>
      <c r="H12" s="107">
        <v>9335112</v>
      </c>
      <c r="I12" s="107">
        <v>9335112</v>
      </c>
      <c r="J12" s="25"/>
      <c r="K12" s="25"/>
      <c r="L12" s="107">
        <v>9335112</v>
      </c>
      <c r="M12" s="25"/>
      <c r="N12" s="139"/>
      <c r="O12" s="139"/>
      <c r="P12" s="139"/>
      <c r="Q12" s="107"/>
      <c r="R12" s="107"/>
      <c r="S12" s="107"/>
      <c r="T12" s="107"/>
      <c r="U12" s="107"/>
      <c r="V12" s="107"/>
      <c r="W12" s="107"/>
    </row>
    <row r="13" s="1" customFormat="1" ht="22.5" customHeight="1" spans="1:23">
      <c r="A13" s="134" t="s">
        <v>72</v>
      </c>
      <c r="B13" s="134" t="s">
        <v>197</v>
      </c>
      <c r="C13" s="134" t="s">
        <v>198</v>
      </c>
      <c r="D13" s="134" t="s">
        <v>89</v>
      </c>
      <c r="E13" s="134" t="s">
        <v>159</v>
      </c>
      <c r="F13" s="134" t="s">
        <v>203</v>
      </c>
      <c r="G13" s="134" t="s">
        <v>204</v>
      </c>
      <c r="H13" s="107">
        <v>950472</v>
      </c>
      <c r="I13" s="107">
        <v>950472</v>
      </c>
      <c r="J13" s="25"/>
      <c r="K13" s="25"/>
      <c r="L13" s="107">
        <v>950472</v>
      </c>
      <c r="M13" s="25"/>
      <c r="N13" s="139"/>
      <c r="O13" s="139"/>
      <c r="P13" s="139"/>
      <c r="Q13" s="107"/>
      <c r="R13" s="107"/>
      <c r="S13" s="107"/>
      <c r="T13" s="107"/>
      <c r="U13" s="107"/>
      <c r="V13" s="107"/>
      <c r="W13" s="107"/>
    </row>
    <row r="14" s="1" customFormat="1" ht="22.5" customHeight="1" spans="1:23">
      <c r="A14" s="134" t="s">
        <v>72</v>
      </c>
      <c r="B14" s="134" t="s">
        <v>197</v>
      </c>
      <c r="C14" s="134" t="s">
        <v>198</v>
      </c>
      <c r="D14" s="134" t="s">
        <v>89</v>
      </c>
      <c r="E14" s="134" t="s">
        <v>159</v>
      </c>
      <c r="F14" s="134" t="s">
        <v>203</v>
      </c>
      <c r="G14" s="134" t="s">
        <v>204</v>
      </c>
      <c r="H14" s="107">
        <v>14669784</v>
      </c>
      <c r="I14" s="107">
        <v>14669784</v>
      </c>
      <c r="J14" s="25"/>
      <c r="K14" s="25"/>
      <c r="L14" s="107">
        <v>14669784</v>
      </c>
      <c r="M14" s="25"/>
      <c r="N14" s="139"/>
      <c r="O14" s="139"/>
      <c r="P14" s="139"/>
      <c r="Q14" s="107"/>
      <c r="R14" s="107"/>
      <c r="S14" s="107"/>
      <c r="T14" s="107"/>
      <c r="U14" s="107"/>
      <c r="V14" s="107"/>
      <c r="W14" s="107"/>
    </row>
    <row r="15" s="1" customFormat="1" ht="22.5" customHeight="1" spans="1:23">
      <c r="A15" s="134" t="s">
        <v>72</v>
      </c>
      <c r="B15" s="134" t="s">
        <v>205</v>
      </c>
      <c r="C15" s="134" t="s">
        <v>206</v>
      </c>
      <c r="D15" s="134" t="s">
        <v>89</v>
      </c>
      <c r="E15" s="134" t="s">
        <v>159</v>
      </c>
      <c r="F15" s="134" t="s">
        <v>203</v>
      </c>
      <c r="G15" s="134" t="s">
        <v>204</v>
      </c>
      <c r="H15" s="107">
        <v>7140360</v>
      </c>
      <c r="I15" s="107">
        <v>7140360</v>
      </c>
      <c r="J15" s="25"/>
      <c r="K15" s="25"/>
      <c r="L15" s="107">
        <v>7140360</v>
      </c>
      <c r="M15" s="25"/>
      <c r="N15" s="139"/>
      <c r="O15" s="139"/>
      <c r="P15" s="139"/>
      <c r="Q15" s="107"/>
      <c r="R15" s="107"/>
      <c r="S15" s="107"/>
      <c r="T15" s="107"/>
      <c r="U15" s="107"/>
      <c r="V15" s="107"/>
      <c r="W15" s="107"/>
    </row>
    <row r="16" s="1" customFormat="1" ht="22.5" customHeight="1" spans="1:23">
      <c r="A16" s="134" t="s">
        <v>72</v>
      </c>
      <c r="B16" s="134" t="s">
        <v>205</v>
      </c>
      <c r="C16" s="134" t="s">
        <v>206</v>
      </c>
      <c r="D16" s="134" t="s">
        <v>89</v>
      </c>
      <c r="E16" s="134" t="s">
        <v>159</v>
      </c>
      <c r="F16" s="134" t="s">
        <v>203</v>
      </c>
      <c r="G16" s="134" t="s">
        <v>204</v>
      </c>
      <c r="H16" s="107">
        <v>1980000</v>
      </c>
      <c r="I16" s="107">
        <v>1980000</v>
      </c>
      <c r="J16" s="25"/>
      <c r="K16" s="25"/>
      <c r="L16" s="107">
        <v>1980000</v>
      </c>
      <c r="M16" s="25"/>
      <c r="N16" s="139"/>
      <c r="O16" s="139"/>
      <c r="P16" s="139"/>
      <c r="Q16" s="107"/>
      <c r="R16" s="107"/>
      <c r="S16" s="107"/>
      <c r="T16" s="107"/>
      <c r="U16" s="107"/>
      <c r="V16" s="107"/>
      <c r="W16" s="107"/>
    </row>
    <row r="17" s="1" customFormat="1" ht="22.5" customHeight="1" spans="1:23">
      <c r="A17" s="134" t="s">
        <v>72</v>
      </c>
      <c r="B17" s="134" t="s">
        <v>207</v>
      </c>
      <c r="C17" s="134" t="s">
        <v>208</v>
      </c>
      <c r="D17" s="134" t="s">
        <v>93</v>
      </c>
      <c r="E17" s="134" t="s">
        <v>161</v>
      </c>
      <c r="F17" s="134" t="s">
        <v>209</v>
      </c>
      <c r="G17" s="134" t="s">
        <v>210</v>
      </c>
      <c r="H17" s="107">
        <v>6531953.28</v>
      </c>
      <c r="I17" s="107">
        <v>6531953.28</v>
      </c>
      <c r="J17" s="25"/>
      <c r="K17" s="25"/>
      <c r="L17" s="107">
        <v>6531953.28</v>
      </c>
      <c r="M17" s="25"/>
      <c r="N17" s="139"/>
      <c r="O17" s="139"/>
      <c r="P17" s="139"/>
      <c r="Q17" s="107"/>
      <c r="R17" s="107"/>
      <c r="S17" s="107"/>
      <c r="T17" s="107"/>
      <c r="U17" s="107"/>
      <c r="V17" s="107"/>
      <c r="W17" s="107"/>
    </row>
    <row r="18" s="1" customFormat="1" ht="22.5" customHeight="1" spans="1:23">
      <c r="A18" s="134" t="s">
        <v>72</v>
      </c>
      <c r="B18" s="134" t="s">
        <v>207</v>
      </c>
      <c r="C18" s="134" t="s">
        <v>208</v>
      </c>
      <c r="D18" s="134" t="s">
        <v>102</v>
      </c>
      <c r="E18" s="134" t="s">
        <v>166</v>
      </c>
      <c r="F18" s="134" t="s">
        <v>211</v>
      </c>
      <c r="G18" s="134" t="s">
        <v>212</v>
      </c>
      <c r="H18" s="107">
        <v>2990596.5</v>
      </c>
      <c r="I18" s="107">
        <v>2990596.5</v>
      </c>
      <c r="J18" s="25"/>
      <c r="K18" s="25"/>
      <c r="L18" s="107">
        <v>2990596.5</v>
      </c>
      <c r="M18" s="25"/>
      <c r="N18" s="139"/>
      <c r="O18" s="139"/>
      <c r="P18" s="139"/>
      <c r="Q18" s="107"/>
      <c r="R18" s="107"/>
      <c r="S18" s="107"/>
      <c r="T18" s="107"/>
      <c r="U18" s="107"/>
      <c r="V18" s="107"/>
      <c r="W18" s="107"/>
    </row>
    <row r="19" s="1" customFormat="1" ht="22.5" customHeight="1" spans="1:23">
      <c r="A19" s="134" t="s">
        <v>72</v>
      </c>
      <c r="B19" s="134" t="s">
        <v>207</v>
      </c>
      <c r="C19" s="134" t="s">
        <v>208</v>
      </c>
      <c r="D19" s="134" t="s">
        <v>103</v>
      </c>
      <c r="E19" s="134" t="s">
        <v>167</v>
      </c>
      <c r="F19" s="134" t="s">
        <v>213</v>
      </c>
      <c r="G19" s="134" t="s">
        <v>214</v>
      </c>
      <c r="H19" s="107">
        <v>803115.65</v>
      </c>
      <c r="I19" s="107">
        <v>803115.65</v>
      </c>
      <c r="J19" s="25"/>
      <c r="K19" s="25"/>
      <c r="L19" s="107">
        <v>803115.65</v>
      </c>
      <c r="M19" s="25"/>
      <c r="N19" s="139"/>
      <c r="O19" s="139"/>
      <c r="P19" s="139"/>
      <c r="Q19" s="107"/>
      <c r="R19" s="107"/>
      <c r="S19" s="107"/>
      <c r="T19" s="107"/>
      <c r="U19" s="107"/>
      <c r="V19" s="107"/>
      <c r="W19" s="107"/>
    </row>
    <row r="20" s="1" customFormat="1" ht="22.5" customHeight="1" spans="1:23">
      <c r="A20" s="134" t="s">
        <v>72</v>
      </c>
      <c r="B20" s="134" t="s">
        <v>207</v>
      </c>
      <c r="C20" s="134" t="s">
        <v>208</v>
      </c>
      <c r="D20" s="134" t="s">
        <v>103</v>
      </c>
      <c r="E20" s="134" t="s">
        <v>167</v>
      </c>
      <c r="F20" s="134" t="s">
        <v>213</v>
      </c>
      <c r="G20" s="134" t="s">
        <v>214</v>
      </c>
      <c r="H20" s="107">
        <v>1594984.8</v>
      </c>
      <c r="I20" s="107">
        <v>1594984.8</v>
      </c>
      <c r="J20" s="25"/>
      <c r="K20" s="25"/>
      <c r="L20" s="107">
        <v>1594984.8</v>
      </c>
      <c r="M20" s="25"/>
      <c r="N20" s="139"/>
      <c r="O20" s="139"/>
      <c r="P20" s="139"/>
      <c r="Q20" s="107"/>
      <c r="R20" s="107"/>
      <c r="S20" s="107"/>
      <c r="T20" s="107"/>
      <c r="U20" s="107"/>
      <c r="V20" s="107"/>
      <c r="W20" s="107"/>
    </row>
    <row r="21" s="1" customFormat="1" ht="22.5" customHeight="1" spans="1:23">
      <c r="A21" s="134" t="s">
        <v>72</v>
      </c>
      <c r="B21" s="134" t="s">
        <v>207</v>
      </c>
      <c r="C21" s="134" t="s">
        <v>208</v>
      </c>
      <c r="D21" s="134" t="s">
        <v>104</v>
      </c>
      <c r="E21" s="134" t="s">
        <v>168</v>
      </c>
      <c r="F21" s="134" t="s">
        <v>215</v>
      </c>
      <c r="G21" s="134" t="s">
        <v>216</v>
      </c>
      <c r="H21" s="107">
        <v>163298.83</v>
      </c>
      <c r="I21" s="107">
        <v>163298.83</v>
      </c>
      <c r="J21" s="25"/>
      <c r="K21" s="25"/>
      <c r="L21" s="107">
        <v>163298.83</v>
      </c>
      <c r="M21" s="25"/>
      <c r="N21" s="139"/>
      <c r="O21" s="139"/>
      <c r="P21" s="139"/>
      <c r="Q21" s="107"/>
      <c r="R21" s="107"/>
      <c r="S21" s="107"/>
      <c r="T21" s="107"/>
      <c r="U21" s="107"/>
      <c r="V21" s="107"/>
      <c r="W21" s="107"/>
    </row>
    <row r="22" s="1" customFormat="1" ht="22.5" customHeight="1" spans="1:23">
      <c r="A22" s="134" t="s">
        <v>72</v>
      </c>
      <c r="B22" s="134" t="s">
        <v>207</v>
      </c>
      <c r="C22" s="134" t="s">
        <v>208</v>
      </c>
      <c r="D22" s="134" t="s">
        <v>89</v>
      </c>
      <c r="E22" s="134" t="s">
        <v>159</v>
      </c>
      <c r="F22" s="134" t="s">
        <v>215</v>
      </c>
      <c r="G22" s="134" t="s">
        <v>216</v>
      </c>
      <c r="H22" s="107">
        <v>279122.34</v>
      </c>
      <c r="I22" s="107">
        <v>279122.34</v>
      </c>
      <c r="J22" s="25"/>
      <c r="K22" s="25"/>
      <c r="L22" s="107">
        <v>279122.34</v>
      </c>
      <c r="M22" s="25"/>
      <c r="N22" s="139"/>
      <c r="O22" s="139"/>
      <c r="P22" s="139"/>
      <c r="Q22" s="107"/>
      <c r="R22" s="107"/>
      <c r="S22" s="107"/>
      <c r="T22" s="107"/>
      <c r="U22" s="107"/>
      <c r="V22" s="107"/>
      <c r="W22" s="107"/>
    </row>
    <row r="23" s="1" customFormat="1" ht="22.5" customHeight="1" spans="1:23">
      <c r="A23" s="134" t="s">
        <v>72</v>
      </c>
      <c r="B23" s="134" t="s">
        <v>207</v>
      </c>
      <c r="C23" s="134" t="s">
        <v>208</v>
      </c>
      <c r="D23" s="134" t="s">
        <v>104</v>
      </c>
      <c r="E23" s="134" t="s">
        <v>168</v>
      </c>
      <c r="F23" s="134" t="s">
        <v>215</v>
      </c>
      <c r="G23" s="134" t="s">
        <v>216</v>
      </c>
      <c r="H23" s="107">
        <v>99912</v>
      </c>
      <c r="I23" s="107">
        <v>99912</v>
      </c>
      <c r="J23" s="25"/>
      <c r="K23" s="25"/>
      <c r="L23" s="107">
        <v>99912</v>
      </c>
      <c r="M23" s="25"/>
      <c r="N23" s="139"/>
      <c r="O23" s="139"/>
      <c r="P23" s="139"/>
      <c r="Q23" s="107"/>
      <c r="R23" s="107"/>
      <c r="S23" s="107"/>
      <c r="T23" s="107"/>
      <c r="U23" s="107"/>
      <c r="V23" s="107"/>
      <c r="W23" s="107"/>
    </row>
    <row r="24" s="1" customFormat="1" ht="22.5" customHeight="1" spans="1:23">
      <c r="A24" s="134" t="s">
        <v>72</v>
      </c>
      <c r="B24" s="134" t="s">
        <v>217</v>
      </c>
      <c r="C24" s="134" t="s">
        <v>170</v>
      </c>
      <c r="D24" s="134" t="s">
        <v>108</v>
      </c>
      <c r="E24" s="134" t="s">
        <v>170</v>
      </c>
      <c r="F24" s="134" t="s">
        <v>218</v>
      </c>
      <c r="G24" s="134" t="s">
        <v>170</v>
      </c>
      <c r="H24" s="107">
        <v>5136611.04</v>
      </c>
      <c r="I24" s="107">
        <v>5136611.04</v>
      </c>
      <c r="J24" s="25"/>
      <c r="K24" s="25"/>
      <c r="L24" s="107">
        <v>5136611.04</v>
      </c>
      <c r="M24" s="25"/>
      <c r="N24" s="139"/>
      <c r="O24" s="139"/>
      <c r="P24" s="139"/>
      <c r="Q24" s="107"/>
      <c r="R24" s="107"/>
      <c r="S24" s="107"/>
      <c r="T24" s="107"/>
      <c r="U24" s="107"/>
      <c r="V24" s="107"/>
      <c r="W24" s="107"/>
    </row>
    <row r="25" s="1" customFormat="1" ht="22.5" customHeight="1" spans="1:23">
      <c r="A25" s="134" t="s">
        <v>72</v>
      </c>
      <c r="B25" s="134" t="s">
        <v>219</v>
      </c>
      <c r="C25" s="134" t="s">
        <v>220</v>
      </c>
      <c r="D25" s="134" t="s">
        <v>89</v>
      </c>
      <c r="E25" s="134" t="s">
        <v>159</v>
      </c>
      <c r="F25" s="134" t="s">
        <v>221</v>
      </c>
      <c r="G25" s="134" t="s">
        <v>222</v>
      </c>
      <c r="H25" s="107">
        <v>80000</v>
      </c>
      <c r="I25" s="107">
        <v>80000</v>
      </c>
      <c r="J25" s="25"/>
      <c r="K25" s="25"/>
      <c r="L25" s="107">
        <v>80000</v>
      </c>
      <c r="M25" s="25"/>
      <c r="N25" s="139"/>
      <c r="O25" s="139"/>
      <c r="P25" s="139"/>
      <c r="Q25" s="107"/>
      <c r="R25" s="107"/>
      <c r="S25" s="107"/>
      <c r="T25" s="107"/>
      <c r="U25" s="107"/>
      <c r="V25" s="107"/>
      <c r="W25" s="107"/>
    </row>
    <row r="26" s="1" customFormat="1" ht="22.5" customHeight="1" spans="1:23">
      <c r="A26" s="134" t="s">
        <v>72</v>
      </c>
      <c r="B26" s="134" t="s">
        <v>219</v>
      </c>
      <c r="C26" s="134" t="s">
        <v>220</v>
      </c>
      <c r="D26" s="134" t="s">
        <v>89</v>
      </c>
      <c r="E26" s="134" t="s">
        <v>159</v>
      </c>
      <c r="F26" s="134" t="s">
        <v>223</v>
      </c>
      <c r="G26" s="134" t="s">
        <v>224</v>
      </c>
      <c r="H26" s="107">
        <v>100000</v>
      </c>
      <c r="I26" s="107">
        <v>100000</v>
      </c>
      <c r="J26" s="25"/>
      <c r="K26" s="25"/>
      <c r="L26" s="107">
        <v>100000</v>
      </c>
      <c r="M26" s="25"/>
      <c r="N26" s="139"/>
      <c r="O26" s="139"/>
      <c r="P26" s="139"/>
      <c r="Q26" s="107"/>
      <c r="R26" s="107"/>
      <c r="S26" s="107"/>
      <c r="T26" s="107"/>
      <c r="U26" s="107"/>
      <c r="V26" s="107"/>
      <c r="W26" s="107"/>
    </row>
    <row r="27" s="1" customFormat="1" ht="22.5" customHeight="1" spans="1:23">
      <c r="A27" s="134" t="s">
        <v>72</v>
      </c>
      <c r="B27" s="134" t="s">
        <v>219</v>
      </c>
      <c r="C27" s="134" t="s">
        <v>220</v>
      </c>
      <c r="D27" s="134" t="s">
        <v>89</v>
      </c>
      <c r="E27" s="134" t="s">
        <v>159</v>
      </c>
      <c r="F27" s="134" t="s">
        <v>225</v>
      </c>
      <c r="G27" s="134" t="s">
        <v>226</v>
      </c>
      <c r="H27" s="107">
        <v>80000</v>
      </c>
      <c r="I27" s="107">
        <v>80000</v>
      </c>
      <c r="J27" s="25"/>
      <c r="K27" s="25"/>
      <c r="L27" s="107">
        <v>80000</v>
      </c>
      <c r="M27" s="25"/>
      <c r="N27" s="139"/>
      <c r="O27" s="139"/>
      <c r="P27" s="139"/>
      <c r="Q27" s="107"/>
      <c r="R27" s="107"/>
      <c r="S27" s="107"/>
      <c r="T27" s="107"/>
      <c r="U27" s="107"/>
      <c r="V27" s="107"/>
      <c r="W27" s="107"/>
    </row>
    <row r="28" s="1" customFormat="1" ht="22.5" customHeight="1" spans="1:23">
      <c r="A28" s="134" t="s">
        <v>72</v>
      </c>
      <c r="B28" s="134" t="s">
        <v>219</v>
      </c>
      <c r="C28" s="134" t="s">
        <v>220</v>
      </c>
      <c r="D28" s="134" t="s">
        <v>89</v>
      </c>
      <c r="E28" s="134" t="s">
        <v>159</v>
      </c>
      <c r="F28" s="134" t="s">
        <v>227</v>
      </c>
      <c r="G28" s="134" t="s">
        <v>228</v>
      </c>
      <c r="H28" s="107">
        <v>60000</v>
      </c>
      <c r="I28" s="107">
        <v>60000</v>
      </c>
      <c r="J28" s="25"/>
      <c r="K28" s="25"/>
      <c r="L28" s="107">
        <v>60000</v>
      </c>
      <c r="M28" s="25"/>
      <c r="N28" s="139"/>
      <c r="O28" s="139"/>
      <c r="P28" s="139"/>
      <c r="Q28" s="107"/>
      <c r="R28" s="107"/>
      <c r="S28" s="107"/>
      <c r="T28" s="107"/>
      <c r="U28" s="107"/>
      <c r="V28" s="107"/>
      <c r="W28" s="107"/>
    </row>
    <row r="29" s="1" customFormat="1" ht="22.5" customHeight="1" spans="1:23">
      <c r="A29" s="134" t="s">
        <v>72</v>
      </c>
      <c r="B29" s="134" t="s">
        <v>229</v>
      </c>
      <c r="C29" s="134" t="s">
        <v>177</v>
      </c>
      <c r="D29" s="134" t="s">
        <v>89</v>
      </c>
      <c r="E29" s="134" t="s">
        <v>159</v>
      </c>
      <c r="F29" s="134" t="s">
        <v>230</v>
      </c>
      <c r="G29" s="134" t="s">
        <v>177</v>
      </c>
      <c r="H29" s="107">
        <v>100000</v>
      </c>
      <c r="I29" s="107">
        <v>100000</v>
      </c>
      <c r="J29" s="25"/>
      <c r="K29" s="25"/>
      <c r="L29" s="107">
        <v>100000</v>
      </c>
      <c r="M29" s="25"/>
      <c r="N29" s="139"/>
      <c r="O29" s="139"/>
      <c r="P29" s="139"/>
      <c r="Q29" s="107"/>
      <c r="R29" s="107"/>
      <c r="S29" s="107"/>
      <c r="T29" s="107"/>
      <c r="U29" s="107"/>
      <c r="V29" s="107"/>
      <c r="W29" s="107"/>
    </row>
    <row r="30" s="1" customFormat="1" ht="22.5" customHeight="1" spans="1:23">
      <c r="A30" s="134" t="s">
        <v>72</v>
      </c>
      <c r="B30" s="134" t="s">
        <v>219</v>
      </c>
      <c r="C30" s="134" t="s">
        <v>220</v>
      </c>
      <c r="D30" s="134" t="s">
        <v>89</v>
      </c>
      <c r="E30" s="134" t="s">
        <v>159</v>
      </c>
      <c r="F30" s="134" t="s">
        <v>231</v>
      </c>
      <c r="G30" s="134" t="s">
        <v>232</v>
      </c>
      <c r="H30" s="107">
        <v>244000</v>
      </c>
      <c r="I30" s="107">
        <v>244000</v>
      </c>
      <c r="J30" s="25"/>
      <c r="K30" s="25"/>
      <c r="L30" s="107">
        <v>244000</v>
      </c>
      <c r="M30" s="25"/>
      <c r="N30" s="139"/>
      <c r="O30" s="139"/>
      <c r="P30" s="139"/>
      <c r="Q30" s="107"/>
      <c r="R30" s="107"/>
      <c r="S30" s="107"/>
      <c r="T30" s="107"/>
      <c r="U30" s="107"/>
      <c r="V30" s="107"/>
      <c r="W30" s="107"/>
    </row>
    <row r="31" s="1" customFormat="1" ht="22.5" customHeight="1" spans="1:23">
      <c r="A31" s="134" t="s">
        <v>72</v>
      </c>
      <c r="B31" s="134" t="s">
        <v>219</v>
      </c>
      <c r="C31" s="134" t="s">
        <v>220</v>
      </c>
      <c r="D31" s="134" t="s">
        <v>89</v>
      </c>
      <c r="E31" s="134" t="s">
        <v>159</v>
      </c>
      <c r="F31" s="134" t="s">
        <v>233</v>
      </c>
      <c r="G31" s="134" t="s">
        <v>234</v>
      </c>
      <c r="H31" s="107">
        <v>20000</v>
      </c>
      <c r="I31" s="107">
        <v>20000</v>
      </c>
      <c r="J31" s="25"/>
      <c r="K31" s="25"/>
      <c r="L31" s="107">
        <v>20000</v>
      </c>
      <c r="M31" s="25"/>
      <c r="N31" s="139"/>
      <c r="O31" s="139"/>
      <c r="P31" s="139"/>
      <c r="Q31" s="107"/>
      <c r="R31" s="107"/>
      <c r="S31" s="107"/>
      <c r="T31" s="107"/>
      <c r="U31" s="107"/>
      <c r="V31" s="107"/>
      <c r="W31" s="107"/>
    </row>
    <row r="32" s="1" customFormat="1" ht="22.5" customHeight="1" spans="1:23">
      <c r="A32" s="134" t="s">
        <v>72</v>
      </c>
      <c r="B32" s="134" t="s">
        <v>235</v>
      </c>
      <c r="C32" s="134" t="s">
        <v>236</v>
      </c>
      <c r="D32" s="134" t="s">
        <v>89</v>
      </c>
      <c r="E32" s="134" t="s">
        <v>159</v>
      </c>
      <c r="F32" s="134" t="s">
        <v>237</v>
      </c>
      <c r="G32" s="134" t="s">
        <v>236</v>
      </c>
      <c r="H32" s="107">
        <v>616519.68</v>
      </c>
      <c r="I32" s="107">
        <v>616519.68</v>
      </c>
      <c r="J32" s="25"/>
      <c r="K32" s="25"/>
      <c r="L32" s="107">
        <v>616519.68</v>
      </c>
      <c r="M32" s="25"/>
      <c r="N32" s="139"/>
      <c r="O32" s="139"/>
      <c r="P32" s="139"/>
      <c r="Q32" s="107"/>
      <c r="R32" s="107"/>
      <c r="S32" s="107"/>
      <c r="T32" s="107"/>
      <c r="U32" s="107"/>
      <c r="V32" s="107"/>
      <c r="W32" s="107"/>
    </row>
    <row r="33" s="1" customFormat="1" ht="22.5" customHeight="1" spans="1:23">
      <c r="A33" s="134" t="s">
        <v>72</v>
      </c>
      <c r="B33" s="134" t="s">
        <v>219</v>
      </c>
      <c r="C33" s="134" t="s">
        <v>220</v>
      </c>
      <c r="D33" s="134" t="s">
        <v>89</v>
      </c>
      <c r="E33" s="134" t="s">
        <v>159</v>
      </c>
      <c r="F33" s="134" t="s">
        <v>238</v>
      </c>
      <c r="G33" s="134" t="s">
        <v>239</v>
      </c>
      <c r="H33" s="107">
        <v>27000</v>
      </c>
      <c r="I33" s="107">
        <v>27000</v>
      </c>
      <c r="J33" s="25"/>
      <c r="K33" s="25"/>
      <c r="L33" s="107">
        <v>27000</v>
      </c>
      <c r="M33" s="25"/>
      <c r="N33" s="139"/>
      <c r="O33" s="139"/>
      <c r="P33" s="139"/>
      <c r="Q33" s="107"/>
      <c r="R33" s="107"/>
      <c r="S33" s="107"/>
      <c r="T33" s="107"/>
      <c r="U33" s="107"/>
      <c r="V33" s="107"/>
      <c r="W33" s="107"/>
    </row>
    <row r="34" s="1" customFormat="1" ht="22.5" customHeight="1" spans="1:23">
      <c r="A34" s="134" t="s">
        <v>72</v>
      </c>
      <c r="B34" s="134" t="s">
        <v>240</v>
      </c>
      <c r="C34" s="134" t="s">
        <v>241</v>
      </c>
      <c r="D34" s="134" t="s">
        <v>89</v>
      </c>
      <c r="E34" s="134" t="s">
        <v>159</v>
      </c>
      <c r="F34" s="134" t="s">
        <v>238</v>
      </c>
      <c r="G34" s="134" t="s">
        <v>239</v>
      </c>
      <c r="H34" s="107">
        <v>543000</v>
      </c>
      <c r="I34" s="107">
        <v>543000</v>
      </c>
      <c r="J34" s="25"/>
      <c r="K34" s="25"/>
      <c r="L34" s="107">
        <v>543000</v>
      </c>
      <c r="M34" s="25"/>
      <c r="N34" s="139"/>
      <c r="O34" s="139"/>
      <c r="P34" s="139"/>
      <c r="Q34" s="107"/>
      <c r="R34" s="107"/>
      <c r="S34" s="107"/>
      <c r="T34" s="107"/>
      <c r="U34" s="107"/>
      <c r="V34" s="107"/>
      <c r="W34" s="107"/>
    </row>
    <row r="35" s="1" customFormat="1" ht="22.5" customHeight="1" spans="1:23">
      <c r="A35" s="134" t="s">
        <v>72</v>
      </c>
      <c r="B35" s="134" t="s">
        <v>242</v>
      </c>
      <c r="C35" s="134" t="s">
        <v>243</v>
      </c>
      <c r="D35" s="134" t="s">
        <v>89</v>
      </c>
      <c r="E35" s="134" t="s">
        <v>159</v>
      </c>
      <c r="F35" s="134" t="s">
        <v>244</v>
      </c>
      <c r="G35" s="134" t="s">
        <v>243</v>
      </c>
      <c r="H35" s="107">
        <v>75000</v>
      </c>
      <c r="I35" s="107">
        <v>75000</v>
      </c>
      <c r="J35" s="25"/>
      <c r="K35" s="25"/>
      <c r="L35" s="107">
        <v>75000</v>
      </c>
      <c r="M35" s="25"/>
      <c r="N35" s="139"/>
      <c r="O35" s="139"/>
      <c r="P35" s="139"/>
      <c r="Q35" s="107"/>
      <c r="R35" s="107"/>
      <c r="S35" s="107"/>
      <c r="T35" s="107"/>
      <c r="U35" s="107"/>
      <c r="V35" s="107"/>
      <c r="W35" s="107"/>
    </row>
    <row r="36" s="1" customFormat="1" ht="22.5" customHeight="1" spans="1:23">
      <c r="A36" s="134" t="s">
        <v>72</v>
      </c>
      <c r="B36" s="134" t="s">
        <v>219</v>
      </c>
      <c r="C36" s="134" t="s">
        <v>220</v>
      </c>
      <c r="D36" s="134" t="s">
        <v>95</v>
      </c>
      <c r="E36" s="134" t="s">
        <v>162</v>
      </c>
      <c r="F36" s="134" t="s">
        <v>245</v>
      </c>
      <c r="G36" s="134" t="s">
        <v>246</v>
      </c>
      <c r="H36" s="107">
        <v>145600</v>
      </c>
      <c r="I36" s="107">
        <v>145600</v>
      </c>
      <c r="J36" s="25"/>
      <c r="K36" s="25"/>
      <c r="L36" s="107">
        <v>145600</v>
      </c>
      <c r="M36" s="25"/>
      <c r="N36" s="139"/>
      <c r="O36" s="139"/>
      <c r="P36" s="139"/>
      <c r="Q36" s="107"/>
      <c r="R36" s="107"/>
      <c r="S36" s="107"/>
      <c r="T36" s="107"/>
      <c r="U36" s="107"/>
      <c r="V36" s="107"/>
      <c r="W36" s="107"/>
    </row>
    <row r="37" s="1" customFormat="1" ht="22.5" customHeight="1" spans="1:23">
      <c r="A37" s="134" t="s">
        <v>72</v>
      </c>
      <c r="B37" s="134" t="s">
        <v>247</v>
      </c>
      <c r="C37" s="134" t="s">
        <v>248</v>
      </c>
      <c r="D37" s="134" t="s">
        <v>97</v>
      </c>
      <c r="E37" s="134" t="s">
        <v>164</v>
      </c>
      <c r="F37" s="134" t="s">
        <v>249</v>
      </c>
      <c r="G37" s="134" t="s">
        <v>250</v>
      </c>
      <c r="H37" s="107">
        <v>82308</v>
      </c>
      <c r="I37" s="107">
        <v>82308</v>
      </c>
      <c r="J37" s="25"/>
      <c r="K37" s="25"/>
      <c r="L37" s="107">
        <v>82308</v>
      </c>
      <c r="M37" s="25"/>
      <c r="N37" s="139"/>
      <c r="O37" s="139"/>
      <c r="P37" s="139"/>
      <c r="Q37" s="107"/>
      <c r="R37" s="107"/>
      <c r="S37" s="107"/>
      <c r="T37" s="107"/>
      <c r="U37" s="107"/>
      <c r="V37" s="107"/>
      <c r="W37" s="107"/>
    </row>
    <row r="38" s="1" customFormat="1" ht="22.5" customHeight="1" spans="1:23">
      <c r="A38" s="128" t="s">
        <v>109</v>
      </c>
      <c r="B38" s="135"/>
      <c r="C38" s="135"/>
      <c r="D38" s="135"/>
      <c r="E38" s="135"/>
      <c r="F38" s="135"/>
      <c r="G38" s="136"/>
      <c r="H38" s="107">
        <v>65254414.12</v>
      </c>
      <c r="I38" s="107">
        <v>65254414.12</v>
      </c>
      <c r="J38" s="107"/>
      <c r="K38" s="138"/>
      <c r="L38" s="107">
        <v>65254414.12</v>
      </c>
      <c r="M38" s="138"/>
      <c r="N38" s="139"/>
      <c r="O38" s="139"/>
      <c r="P38" s="139"/>
      <c r="Q38" s="107"/>
      <c r="R38" s="107"/>
      <c r="S38" s="107"/>
      <c r="T38" s="107"/>
      <c r="U38" s="107"/>
      <c r="V38" s="107"/>
      <c r="W38" s="107"/>
    </row>
  </sheetData>
  <mergeCells count="30">
    <mergeCell ref="A3:W3"/>
    <mergeCell ref="A4:G4"/>
    <mergeCell ref="H5:W5"/>
    <mergeCell ref="I6:M6"/>
    <mergeCell ref="N6:P6"/>
    <mergeCell ref="R6:W6"/>
    <mergeCell ref="A38:G38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75"/>
  <sheetViews>
    <sheetView showZeros="0" workbookViewId="0">
      <pane ySplit="1" topLeftCell="A27" activePane="bottomLeft" state="frozen"/>
      <selection/>
      <selection pane="bottomLeft" activeCell="I39" sqref="I39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5:23">
      <c r="E2" s="3"/>
      <c r="F2" s="3"/>
      <c r="G2" s="3"/>
      <c r="H2" s="3"/>
      <c r="U2" s="127"/>
      <c r="W2" s="57" t="s">
        <v>251</v>
      </c>
    </row>
    <row r="3" ht="27.75" customHeight="1" spans="1:23">
      <c r="A3" s="29" t="s">
        <v>252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6" t="str">
        <f>"单位名称："&amp;"迪庆藏族自治州民族中等专业学校"</f>
        <v>单位名称：迪庆藏族自治州民族中等专业学校</v>
      </c>
      <c r="B4" s="120" t="str">
        <f t="shared" ref="A4:B4" si="0">"单位名称："&amp;"绩效评价中心"</f>
        <v>单位名称：绩效评价中心</v>
      </c>
      <c r="C4" s="120"/>
      <c r="D4" s="120"/>
      <c r="E4" s="120"/>
      <c r="F4" s="120"/>
      <c r="G4" s="120"/>
      <c r="H4" s="120"/>
      <c r="I4" s="120"/>
      <c r="J4" s="8"/>
      <c r="K4" s="8"/>
      <c r="L4" s="8"/>
      <c r="M4" s="8"/>
      <c r="N4" s="8"/>
      <c r="O4" s="8"/>
      <c r="P4" s="8"/>
      <c r="Q4" s="8"/>
      <c r="U4" s="127"/>
      <c r="W4" s="112" t="s">
        <v>173</v>
      </c>
    </row>
    <row r="5" ht="21.75" customHeight="1" spans="1:23">
      <c r="A5" s="10" t="s">
        <v>253</v>
      </c>
      <c r="B5" s="10" t="s">
        <v>183</v>
      </c>
      <c r="C5" s="10" t="s">
        <v>184</v>
      </c>
      <c r="D5" s="10" t="s">
        <v>254</v>
      </c>
      <c r="E5" s="11" t="s">
        <v>185</v>
      </c>
      <c r="F5" s="11" t="s">
        <v>186</v>
      </c>
      <c r="G5" s="11" t="s">
        <v>187</v>
      </c>
      <c r="H5" s="11" t="s">
        <v>188</v>
      </c>
      <c r="I5" s="63" t="s">
        <v>57</v>
      </c>
      <c r="J5" s="63" t="s">
        <v>255</v>
      </c>
      <c r="K5" s="63"/>
      <c r="L5" s="63"/>
      <c r="M5" s="63"/>
      <c r="N5" s="124" t="s">
        <v>190</v>
      </c>
      <c r="O5" s="124"/>
      <c r="P5" s="124"/>
      <c r="Q5" s="11" t="s">
        <v>63</v>
      </c>
      <c r="R5" s="12" t="s">
        <v>78</v>
      </c>
      <c r="S5" s="13"/>
      <c r="T5" s="13"/>
      <c r="U5" s="13"/>
      <c r="V5" s="13"/>
      <c r="W5" s="14"/>
    </row>
    <row r="6" ht="21.75" customHeight="1" spans="1:23">
      <c r="A6" s="15"/>
      <c r="B6" s="15"/>
      <c r="C6" s="15"/>
      <c r="D6" s="15"/>
      <c r="E6" s="16"/>
      <c r="F6" s="16"/>
      <c r="G6" s="16"/>
      <c r="H6" s="16"/>
      <c r="I6" s="63"/>
      <c r="J6" s="49" t="s">
        <v>60</v>
      </c>
      <c r="K6" s="49"/>
      <c r="L6" s="49" t="s">
        <v>61</v>
      </c>
      <c r="M6" s="49" t="s">
        <v>62</v>
      </c>
      <c r="N6" s="125" t="s">
        <v>60</v>
      </c>
      <c r="O6" s="125" t="s">
        <v>61</v>
      </c>
      <c r="P6" s="125" t="s">
        <v>62</v>
      </c>
      <c r="Q6" s="16"/>
      <c r="R6" s="11" t="s">
        <v>59</v>
      </c>
      <c r="S6" s="11" t="s">
        <v>70</v>
      </c>
      <c r="T6" s="11" t="s">
        <v>196</v>
      </c>
      <c r="U6" s="11" t="s">
        <v>66</v>
      </c>
      <c r="V6" s="11" t="s">
        <v>67</v>
      </c>
      <c r="W6" s="11" t="s">
        <v>68</v>
      </c>
    </row>
    <row r="7" ht="40.5" customHeight="1" spans="1:23">
      <c r="A7" s="18"/>
      <c r="B7" s="18"/>
      <c r="C7" s="18"/>
      <c r="D7" s="18"/>
      <c r="E7" s="19"/>
      <c r="F7" s="19"/>
      <c r="G7" s="19"/>
      <c r="H7" s="19"/>
      <c r="I7" s="63"/>
      <c r="J7" s="49" t="s">
        <v>59</v>
      </c>
      <c r="K7" s="49" t="s">
        <v>256</v>
      </c>
      <c r="L7" s="49"/>
      <c r="M7" s="49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  <c r="T8" s="21">
        <v>20</v>
      </c>
      <c r="U8" s="21">
        <v>21</v>
      </c>
      <c r="V8" s="21">
        <v>22</v>
      </c>
      <c r="W8" s="21">
        <v>23</v>
      </c>
    </row>
    <row r="9" s="1" customFormat="1" ht="22.5" customHeight="1" spans="1:23">
      <c r="A9" s="121" t="s">
        <v>257</v>
      </c>
      <c r="B9" s="121"/>
      <c r="C9" s="121"/>
      <c r="D9" s="122"/>
      <c r="E9" s="122"/>
      <c r="F9" s="122"/>
      <c r="G9" s="122"/>
      <c r="H9" s="122"/>
      <c r="I9" s="24">
        <v>54215</v>
      </c>
      <c r="J9" s="24"/>
      <c r="K9" s="24"/>
      <c r="L9" s="24"/>
      <c r="M9" s="24"/>
      <c r="N9" s="126">
        <v>54215</v>
      </c>
      <c r="O9" s="126"/>
      <c r="P9" s="126"/>
      <c r="Q9" s="24"/>
      <c r="R9" s="24"/>
      <c r="S9" s="24"/>
      <c r="T9" s="24"/>
      <c r="U9" s="107"/>
      <c r="V9" s="24"/>
      <c r="W9" s="24"/>
    </row>
    <row r="10" s="1" customFormat="1" ht="22.5" customHeight="1" spans="1:23">
      <c r="A10" s="122" t="s">
        <v>258</v>
      </c>
      <c r="B10" s="122" t="s">
        <v>259</v>
      </c>
      <c r="C10" s="22" t="s">
        <v>257</v>
      </c>
      <c r="D10" s="122" t="s">
        <v>72</v>
      </c>
      <c r="E10" s="122" t="s">
        <v>89</v>
      </c>
      <c r="F10" s="122" t="s">
        <v>159</v>
      </c>
      <c r="G10" s="122" t="s">
        <v>231</v>
      </c>
      <c r="H10" s="122" t="s">
        <v>232</v>
      </c>
      <c r="I10" s="24">
        <v>52215</v>
      </c>
      <c r="J10" s="24"/>
      <c r="K10" s="24"/>
      <c r="L10" s="24"/>
      <c r="M10" s="24"/>
      <c r="N10" s="126">
        <v>52215</v>
      </c>
      <c r="O10" s="126"/>
      <c r="P10" s="126"/>
      <c r="Q10" s="24"/>
      <c r="R10" s="24"/>
      <c r="S10" s="24"/>
      <c r="T10" s="24"/>
      <c r="U10" s="107"/>
      <c r="V10" s="24"/>
      <c r="W10" s="24"/>
    </row>
    <row r="11" s="1" customFormat="1" ht="22.5" customHeight="1" spans="1:23">
      <c r="A11" s="122" t="s">
        <v>258</v>
      </c>
      <c r="B11" s="122" t="s">
        <v>259</v>
      </c>
      <c r="C11" s="22" t="s">
        <v>257</v>
      </c>
      <c r="D11" s="122" t="s">
        <v>72</v>
      </c>
      <c r="E11" s="122" t="s">
        <v>89</v>
      </c>
      <c r="F11" s="122" t="s">
        <v>159</v>
      </c>
      <c r="G11" s="122" t="s">
        <v>225</v>
      </c>
      <c r="H11" s="122" t="s">
        <v>226</v>
      </c>
      <c r="I11" s="24">
        <v>2000</v>
      </c>
      <c r="J11" s="24"/>
      <c r="K11" s="24"/>
      <c r="L11" s="24"/>
      <c r="M11" s="24"/>
      <c r="N11" s="126">
        <v>2000</v>
      </c>
      <c r="O11" s="126"/>
      <c r="P11" s="126"/>
      <c r="Q11" s="24"/>
      <c r="R11" s="24"/>
      <c r="S11" s="24"/>
      <c r="T11" s="24"/>
      <c r="U11" s="107"/>
      <c r="V11" s="24"/>
      <c r="W11" s="24"/>
    </row>
    <row r="12" s="1" customFormat="1" ht="22.5" customHeight="1" spans="1:23">
      <c r="A12" s="121" t="s">
        <v>260</v>
      </c>
      <c r="B12" s="123"/>
      <c r="C12" s="123"/>
      <c r="D12" s="123"/>
      <c r="E12" s="123"/>
      <c r="F12" s="123"/>
      <c r="G12" s="123"/>
      <c r="H12" s="123"/>
      <c r="I12" s="24">
        <v>870</v>
      </c>
      <c r="J12" s="24"/>
      <c r="K12" s="24"/>
      <c r="L12" s="24"/>
      <c r="M12" s="24"/>
      <c r="N12" s="126">
        <v>870</v>
      </c>
      <c r="O12" s="126"/>
      <c r="P12" s="126"/>
      <c r="Q12" s="24"/>
      <c r="R12" s="24"/>
      <c r="S12" s="24"/>
      <c r="T12" s="24"/>
      <c r="U12" s="107"/>
      <c r="V12" s="24"/>
      <c r="W12" s="24"/>
    </row>
    <row r="13" s="1" customFormat="1" ht="22.5" customHeight="1" spans="1:23">
      <c r="A13" s="122" t="s">
        <v>258</v>
      </c>
      <c r="B13" s="122" t="s">
        <v>261</v>
      </c>
      <c r="C13" s="22" t="s">
        <v>260</v>
      </c>
      <c r="D13" s="122" t="s">
        <v>72</v>
      </c>
      <c r="E13" s="122" t="s">
        <v>89</v>
      </c>
      <c r="F13" s="122" t="s">
        <v>159</v>
      </c>
      <c r="G13" s="122" t="s">
        <v>262</v>
      </c>
      <c r="H13" s="122" t="s">
        <v>263</v>
      </c>
      <c r="I13" s="24">
        <v>870</v>
      </c>
      <c r="J13" s="24"/>
      <c r="K13" s="24"/>
      <c r="L13" s="24"/>
      <c r="M13" s="24"/>
      <c r="N13" s="126">
        <v>870</v>
      </c>
      <c r="O13" s="126"/>
      <c r="P13" s="126"/>
      <c r="Q13" s="24"/>
      <c r="R13" s="24"/>
      <c r="S13" s="24"/>
      <c r="T13" s="24"/>
      <c r="U13" s="107"/>
      <c r="V13" s="24"/>
      <c r="W13" s="24"/>
    </row>
    <row r="14" s="1" customFormat="1" ht="22.5" customHeight="1" spans="1:23">
      <c r="A14" s="121" t="s">
        <v>264</v>
      </c>
      <c r="B14" s="123"/>
      <c r="C14" s="123"/>
      <c r="D14" s="123"/>
      <c r="E14" s="123"/>
      <c r="F14" s="123"/>
      <c r="G14" s="123"/>
      <c r="H14" s="123"/>
      <c r="I14" s="24">
        <v>17164.5</v>
      </c>
      <c r="J14" s="24"/>
      <c r="K14" s="24"/>
      <c r="L14" s="24"/>
      <c r="M14" s="24"/>
      <c r="N14" s="126">
        <v>17164.5</v>
      </c>
      <c r="O14" s="126"/>
      <c r="P14" s="126"/>
      <c r="Q14" s="24"/>
      <c r="R14" s="24"/>
      <c r="S14" s="24"/>
      <c r="T14" s="24"/>
      <c r="U14" s="107"/>
      <c r="V14" s="24"/>
      <c r="W14" s="24"/>
    </row>
    <row r="15" s="1" customFormat="1" ht="22.5" customHeight="1" spans="1:23">
      <c r="A15" s="122" t="s">
        <v>258</v>
      </c>
      <c r="B15" s="122" t="s">
        <v>265</v>
      </c>
      <c r="C15" s="22" t="s">
        <v>264</v>
      </c>
      <c r="D15" s="122" t="s">
        <v>72</v>
      </c>
      <c r="E15" s="122" t="s">
        <v>89</v>
      </c>
      <c r="F15" s="122" t="s">
        <v>159</v>
      </c>
      <c r="G15" s="122" t="s">
        <v>231</v>
      </c>
      <c r="H15" s="122" t="s">
        <v>232</v>
      </c>
      <c r="I15" s="24">
        <v>11558.5</v>
      </c>
      <c r="J15" s="24"/>
      <c r="K15" s="24"/>
      <c r="L15" s="24"/>
      <c r="M15" s="24"/>
      <c r="N15" s="126">
        <v>11558.5</v>
      </c>
      <c r="O15" s="126"/>
      <c r="P15" s="126"/>
      <c r="Q15" s="24"/>
      <c r="R15" s="24"/>
      <c r="S15" s="24"/>
      <c r="T15" s="24"/>
      <c r="U15" s="107"/>
      <c r="V15" s="24"/>
      <c r="W15" s="24"/>
    </row>
    <row r="16" s="1" customFormat="1" ht="22.5" customHeight="1" spans="1:23">
      <c r="A16" s="122" t="s">
        <v>258</v>
      </c>
      <c r="B16" s="122" t="s">
        <v>265</v>
      </c>
      <c r="C16" s="22" t="s">
        <v>264</v>
      </c>
      <c r="D16" s="122" t="s">
        <v>72</v>
      </c>
      <c r="E16" s="122" t="s">
        <v>89</v>
      </c>
      <c r="F16" s="122" t="s">
        <v>159</v>
      </c>
      <c r="G16" s="122" t="s">
        <v>225</v>
      </c>
      <c r="H16" s="122" t="s">
        <v>226</v>
      </c>
      <c r="I16" s="24">
        <v>5606</v>
      </c>
      <c r="J16" s="24"/>
      <c r="K16" s="24"/>
      <c r="L16" s="24"/>
      <c r="M16" s="24"/>
      <c r="N16" s="126">
        <v>5606</v>
      </c>
      <c r="O16" s="126"/>
      <c r="P16" s="126"/>
      <c r="Q16" s="24"/>
      <c r="R16" s="24"/>
      <c r="S16" s="24"/>
      <c r="T16" s="24"/>
      <c r="U16" s="107"/>
      <c r="V16" s="24"/>
      <c r="W16" s="24"/>
    </row>
    <row r="17" s="1" customFormat="1" ht="22.5" customHeight="1" spans="1:23">
      <c r="A17" s="121" t="s">
        <v>266</v>
      </c>
      <c r="B17" s="123"/>
      <c r="C17" s="123"/>
      <c r="D17" s="123"/>
      <c r="E17" s="123"/>
      <c r="F17" s="123"/>
      <c r="G17" s="123"/>
      <c r="H17" s="123"/>
      <c r="I17" s="24">
        <v>4000</v>
      </c>
      <c r="J17" s="24"/>
      <c r="K17" s="24"/>
      <c r="L17" s="24"/>
      <c r="M17" s="24"/>
      <c r="N17" s="126">
        <v>4000</v>
      </c>
      <c r="O17" s="126"/>
      <c r="P17" s="126"/>
      <c r="Q17" s="24"/>
      <c r="R17" s="24"/>
      <c r="S17" s="24"/>
      <c r="T17" s="24"/>
      <c r="U17" s="107"/>
      <c r="V17" s="24"/>
      <c r="W17" s="24"/>
    </row>
    <row r="18" s="1" customFormat="1" ht="22.5" customHeight="1" spans="1:23">
      <c r="A18" s="122" t="s">
        <v>258</v>
      </c>
      <c r="B18" s="122" t="s">
        <v>267</v>
      </c>
      <c r="C18" s="22" t="s">
        <v>266</v>
      </c>
      <c r="D18" s="122" t="s">
        <v>72</v>
      </c>
      <c r="E18" s="122" t="s">
        <v>89</v>
      </c>
      <c r="F18" s="122" t="s">
        <v>159</v>
      </c>
      <c r="G18" s="122" t="s">
        <v>262</v>
      </c>
      <c r="H18" s="122" t="s">
        <v>263</v>
      </c>
      <c r="I18" s="24">
        <v>4000</v>
      </c>
      <c r="J18" s="24"/>
      <c r="K18" s="24"/>
      <c r="L18" s="24"/>
      <c r="M18" s="24"/>
      <c r="N18" s="126">
        <v>4000</v>
      </c>
      <c r="O18" s="126"/>
      <c r="P18" s="126"/>
      <c r="Q18" s="24"/>
      <c r="R18" s="24"/>
      <c r="S18" s="24"/>
      <c r="T18" s="24"/>
      <c r="U18" s="107"/>
      <c r="V18" s="24"/>
      <c r="W18" s="24"/>
    </row>
    <row r="19" s="1" customFormat="1" ht="22.5" customHeight="1" spans="1:23">
      <c r="A19" s="121" t="s">
        <v>268</v>
      </c>
      <c r="B19" s="123"/>
      <c r="C19" s="123"/>
      <c r="D19" s="123"/>
      <c r="E19" s="123"/>
      <c r="F19" s="123"/>
      <c r="G19" s="123"/>
      <c r="H19" s="123"/>
      <c r="I19" s="24">
        <v>2057500</v>
      </c>
      <c r="J19" s="24"/>
      <c r="K19" s="24"/>
      <c r="L19" s="24"/>
      <c r="M19" s="24"/>
      <c r="N19" s="126">
        <v>2057500</v>
      </c>
      <c r="O19" s="126"/>
      <c r="P19" s="126"/>
      <c r="Q19" s="24"/>
      <c r="R19" s="24"/>
      <c r="S19" s="24"/>
      <c r="T19" s="24"/>
      <c r="U19" s="107"/>
      <c r="V19" s="24"/>
      <c r="W19" s="24"/>
    </row>
    <row r="20" s="1" customFormat="1" ht="22.5" customHeight="1" spans="1:23">
      <c r="A20" s="122" t="s">
        <v>258</v>
      </c>
      <c r="B20" s="122" t="s">
        <v>269</v>
      </c>
      <c r="C20" s="22" t="s">
        <v>268</v>
      </c>
      <c r="D20" s="122" t="s">
        <v>72</v>
      </c>
      <c r="E20" s="122" t="s">
        <v>89</v>
      </c>
      <c r="F20" s="122" t="s">
        <v>159</v>
      </c>
      <c r="G20" s="122" t="s">
        <v>262</v>
      </c>
      <c r="H20" s="122" t="s">
        <v>263</v>
      </c>
      <c r="I20" s="24">
        <v>2057500</v>
      </c>
      <c r="J20" s="24"/>
      <c r="K20" s="24"/>
      <c r="L20" s="24"/>
      <c r="M20" s="24"/>
      <c r="N20" s="126">
        <v>2057500</v>
      </c>
      <c r="O20" s="126"/>
      <c r="P20" s="126"/>
      <c r="Q20" s="24"/>
      <c r="R20" s="24"/>
      <c r="S20" s="24"/>
      <c r="T20" s="24"/>
      <c r="U20" s="107"/>
      <c r="V20" s="24"/>
      <c r="W20" s="24"/>
    </row>
    <row r="21" s="1" customFormat="1" ht="22.5" customHeight="1" spans="1:23">
      <c r="A21" s="121" t="s">
        <v>270</v>
      </c>
      <c r="B21" s="123"/>
      <c r="C21" s="123"/>
      <c r="D21" s="123"/>
      <c r="E21" s="123"/>
      <c r="F21" s="123"/>
      <c r="G21" s="123"/>
      <c r="H21" s="123"/>
      <c r="I21" s="24">
        <v>2155922</v>
      </c>
      <c r="J21" s="24"/>
      <c r="K21" s="24"/>
      <c r="L21" s="24"/>
      <c r="M21" s="24"/>
      <c r="N21" s="126">
        <v>2155922</v>
      </c>
      <c r="O21" s="126"/>
      <c r="P21" s="126"/>
      <c r="Q21" s="24"/>
      <c r="R21" s="24"/>
      <c r="S21" s="24"/>
      <c r="T21" s="24"/>
      <c r="U21" s="107"/>
      <c r="V21" s="24"/>
      <c r="W21" s="24"/>
    </row>
    <row r="22" s="1" customFormat="1" ht="22.5" customHeight="1" spans="1:23">
      <c r="A22" s="122" t="s">
        <v>258</v>
      </c>
      <c r="B22" s="122" t="s">
        <v>271</v>
      </c>
      <c r="C22" s="22" t="s">
        <v>270</v>
      </c>
      <c r="D22" s="122" t="s">
        <v>72</v>
      </c>
      <c r="E22" s="122" t="s">
        <v>89</v>
      </c>
      <c r="F22" s="122" t="s">
        <v>159</v>
      </c>
      <c r="G22" s="122" t="s">
        <v>272</v>
      </c>
      <c r="H22" s="122" t="s">
        <v>273</v>
      </c>
      <c r="I22" s="24">
        <v>2062922</v>
      </c>
      <c r="J22" s="24"/>
      <c r="K22" s="24"/>
      <c r="L22" s="24"/>
      <c r="M22" s="24"/>
      <c r="N22" s="126">
        <v>2062922</v>
      </c>
      <c r="O22" s="126"/>
      <c r="P22" s="126"/>
      <c r="Q22" s="24"/>
      <c r="R22" s="24"/>
      <c r="S22" s="24"/>
      <c r="T22" s="24"/>
      <c r="U22" s="107"/>
      <c r="V22" s="24"/>
      <c r="W22" s="24"/>
    </row>
    <row r="23" s="1" customFormat="1" ht="22.5" customHeight="1" spans="1:23">
      <c r="A23" s="122" t="s">
        <v>258</v>
      </c>
      <c r="B23" s="122" t="s">
        <v>271</v>
      </c>
      <c r="C23" s="22" t="s">
        <v>270</v>
      </c>
      <c r="D23" s="122" t="s">
        <v>72</v>
      </c>
      <c r="E23" s="122" t="s">
        <v>89</v>
      </c>
      <c r="F23" s="122" t="s">
        <v>159</v>
      </c>
      <c r="G23" s="122" t="s">
        <v>274</v>
      </c>
      <c r="H23" s="122" t="s">
        <v>275</v>
      </c>
      <c r="I23" s="24">
        <v>93000</v>
      </c>
      <c r="J23" s="24"/>
      <c r="K23" s="24"/>
      <c r="L23" s="24"/>
      <c r="M23" s="24"/>
      <c r="N23" s="126">
        <v>93000</v>
      </c>
      <c r="O23" s="126"/>
      <c r="P23" s="126"/>
      <c r="Q23" s="24"/>
      <c r="R23" s="24"/>
      <c r="S23" s="24"/>
      <c r="T23" s="24"/>
      <c r="U23" s="107"/>
      <c r="V23" s="24"/>
      <c r="W23" s="24"/>
    </row>
    <row r="24" s="1" customFormat="1" ht="22.5" customHeight="1" spans="1:23">
      <c r="A24" s="121" t="s">
        <v>276</v>
      </c>
      <c r="B24" s="123"/>
      <c r="C24" s="123"/>
      <c r="D24" s="123"/>
      <c r="E24" s="123"/>
      <c r="F24" s="123"/>
      <c r="G24" s="123"/>
      <c r="H24" s="123"/>
      <c r="I24" s="24">
        <v>2502581.71</v>
      </c>
      <c r="J24" s="24"/>
      <c r="K24" s="24"/>
      <c r="L24" s="24"/>
      <c r="M24" s="24"/>
      <c r="N24" s="126">
        <v>2502581.71</v>
      </c>
      <c r="O24" s="126"/>
      <c r="P24" s="126"/>
      <c r="Q24" s="24"/>
      <c r="R24" s="24"/>
      <c r="S24" s="24"/>
      <c r="T24" s="24"/>
      <c r="U24" s="107"/>
      <c r="V24" s="24"/>
      <c r="W24" s="24"/>
    </row>
    <row r="25" s="1" customFormat="1" ht="22.5" customHeight="1" spans="1:23">
      <c r="A25" s="122" t="s">
        <v>258</v>
      </c>
      <c r="B25" s="122" t="s">
        <v>277</v>
      </c>
      <c r="C25" s="22" t="s">
        <v>276</v>
      </c>
      <c r="D25" s="122" t="s">
        <v>72</v>
      </c>
      <c r="E25" s="122" t="s">
        <v>89</v>
      </c>
      <c r="F25" s="122" t="s">
        <v>159</v>
      </c>
      <c r="G25" s="122" t="s">
        <v>272</v>
      </c>
      <c r="H25" s="122" t="s">
        <v>273</v>
      </c>
      <c r="I25" s="24">
        <v>2502581.71</v>
      </c>
      <c r="J25" s="24"/>
      <c r="K25" s="24"/>
      <c r="L25" s="24"/>
      <c r="M25" s="24"/>
      <c r="N25" s="126">
        <v>2502581.71</v>
      </c>
      <c r="O25" s="126"/>
      <c r="P25" s="126"/>
      <c r="Q25" s="24"/>
      <c r="R25" s="24"/>
      <c r="S25" s="24"/>
      <c r="T25" s="24"/>
      <c r="U25" s="107"/>
      <c r="V25" s="24"/>
      <c r="W25" s="24"/>
    </row>
    <row r="26" s="1" customFormat="1" ht="22.5" customHeight="1" spans="1:23">
      <c r="A26" s="121" t="s">
        <v>278</v>
      </c>
      <c r="B26" s="123"/>
      <c r="C26" s="123"/>
      <c r="D26" s="123"/>
      <c r="E26" s="123"/>
      <c r="F26" s="123"/>
      <c r="G26" s="123"/>
      <c r="H26" s="123"/>
      <c r="I26" s="24">
        <v>2876037.27</v>
      </c>
      <c r="J26" s="24"/>
      <c r="K26" s="24"/>
      <c r="L26" s="24"/>
      <c r="M26" s="24"/>
      <c r="N26" s="126">
        <v>2876037.27</v>
      </c>
      <c r="O26" s="126"/>
      <c r="P26" s="126"/>
      <c r="Q26" s="24"/>
      <c r="R26" s="24"/>
      <c r="S26" s="24"/>
      <c r="T26" s="24"/>
      <c r="U26" s="107"/>
      <c r="V26" s="24"/>
      <c r="W26" s="24"/>
    </row>
    <row r="27" s="1" customFormat="1" ht="22.5" customHeight="1" spans="1:23">
      <c r="A27" s="122" t="s">
        <v>258</v>
      </c>
      <c r="B27" s="122" t="s">
        <v>279</v>
      </c>
      <c r="C27" s="22" t="s">
        <v>278</v>
      </c>
      <c r="D27" s="122" t="s">
        <v>72</v>
      </c>
      <c r="E27" s="122" t="s">
        <v>89</v>
      </c>
      <c r="F27" s="122" t="s">
        <v>159</v>
      </c>
      <c r="G27" s="122" t="s">
        <v>272</v>
      </c>
      <c r="H27" s="122" t="s">
        <v>273</v>
      </c>
      <c r="I27" s="24">
        <v>2851417.27</v>
      </c>
      <c r="J27" s="24"/>
      <c r="K27" s="24"/>
      <c r="L27" s="24"/>
      <c r="M27" s="24"/>
      <c r="N27" s="126">
        <v>2851417.27</v>
      </c>
      <c r="O27" s="126"/>
      <c r="P27" s="126"/>
      <c r="Q27" s="24"/>
      <c r="R27" s="24"/>
      <c r="S27" s="24"/>
      <c r="T27" s="24"/>
      <c r="U27" s="107"/>
      <c r="V27" s="24"/>
      <c r="W27" s="24"/>
    </row>
    <row r="28" s="1" customFormat="1" ht="22.5" customHeight="1" spans="1:23">
      <c r="A28" s="122" t="s">
        <v>258</v>
      </c>
      <c r="B28" s="122" t="s">
        <v>279</v>
      </c>
      <c r="C28" s="22" t="s">
        <v>278</v>
      </c>
      <c r="D28" s="122" t="s">
        <v>72</v>
      </c>
      <c r="E28" s="122" t="s">
        <v>89</v>
      </c>
      <c r="F28" s="122" t="s">
        <v>159</v>
      </c>
      <c r="G28" s="122" t="s">
        <v>274</v>
      </c>
      <c r="H28" s="122" t="s">
        <v>275</v>
      </c>
      <c r="I28" s="24">
        <v>24620</v>
      </c>
      <c r="J28" s="24"/>
      <c r="K28" s="24"/>
      <c r="L28" s="24"/>
      <c r="M28" s="24"/>
      <c r="N28" s="126">
        <v>24620</v>
      </c>
      <c r="O28" s="126"/>
      <c r="P28" s="126"/>
      <c r="Q28" s="24"/>
      <c r="R28" s="24"/>
      <c r="S28" s="24"/>
      <c r="T28" s="24"/>
      <c r="U28" s="107"/>
      <c r="V28" s="24"/>
      <c r="W28" s="24"/>
    </row>
    <row r="29" s="1" customFormat="1" ht="22.5" customHeight="1" spans="1:23">
      <c r="A29" s="121" t="s">
        <v>280</v>
      </c>
      <c r="B29" s="123"/>
      <c r="C29" s="123"/>
      <c r="D29" s="123"/>
      <c r="E29" s="123"/>
      <c r="F29" s="123"/>
      <c r="G29" s="123"/>
      <c r="H29" s="123"/>
      <c r="I29" s="24">
        <v>1848913.46</v>
      </c>
      <c r="J29" s="24"/>
      <c r="K29" s="24"/>
      <c r="L29" s="24"/>
      <c r="M29" s="24"/>
      <c r="N29" s="126">
        <v>1848913.46</v>
      </c>
      <c r="O29" s="126"/>
      <c r="P29" s="126"/>
      <c r="Q29" s="24"/>
      <c r="R29" s="24"/>
      <c r="S29" s="24"/>
      <c r="T29" s="24"/>
      <c r="U29" s="107"/>
      <c r="V29" s="24"/>
      <c r="W29" s="24"/>
    </row>
    <row r="30" s="1" customFormat="1" ht="22.5" customHeight="1" spans="1:23">
      <c r="A30" s="122" t="s">
        <v>258</v>
      </c>
      <c r="B30" s="122" t="s">
        <v>281</v>
      </c>
      <c r="C30" s="22" t="s">
        <v>280</v>
      </c>
      <c r="D30" s="122" t="s">
        <v>72</v>
      </c>
      <c r="E30" s="122" t="s">
        <v>89</v>
      </c>
      <c r="F30" s="122" t="s">
        <v>159</v>
      </c>
      <c r="G30" s="122" t="s">
        <v>272</v>
      </c>
      <c r="H30" s="122" t="s">
        <v>273</v>
      </c>
      <c r="I30" s="24">
        <v>1848913.46</v>
      </c>
      <c r="J30" s="24"/>
      <c r="K30" s="24"/>
      <c r="L30" s="24"/>
      <c r="M30" s="24"/>
      <c r="N30" s="126">
        <v>1848913.46</v>
      </c>
      <c r="O30" s="126"/>
      <c r="P30" s="126"/>
      <c r="Q30" s="24"/>
      <c r="R30" s="24"/>
      <c r="S30" s="24"/>
      <c r="T30" s="24"/>
      <c r="U30" s="107"/>
      <c r="V30" s="24"/>
      <c r="W30" s="24"/>
    </row>
    <row r="31" s="1" customFormat="1" ht="22.5" customHeight="1" spans="1:23">
      <c r="A31" s="121" t="s">
        <v>282</v>
      </c>
      <c r="B31" s="123"/>
      <c r="C31" s="123"/>
      <c r="D31" s="123"/>
      <c r="E31" s="123"/>
      <c r="F31" s="123"/>
      <c r="G31" s="123"/>
      <c r="H31" s="123"/>
      <c r="I31" s="24">
        <v>2500000</v>
      </c>
      <c r="J31" s="24"/>
      <c r="K31" s="24"/>
      <c r="L31" s="24"/>
      <c r="M31" s="24"/>
      <c r="N31" s="126"/>
      <c r="O31" s="126"/>
      <c r="P31" s="126"/>
      <c r="Q31" s="24"/>
      <c r="R31" s="24">
        <v>2500000</v>
      </c>
      <c r="S31" s="24"/>
      <c r="T31" s="24"/>
      <c r="U31" s="107">
        <v>2500000</v>
      </c>
      <c r="V31" s="24"/>
      <c r="W31" s="24"/>
    </row>
    <row r="32" s="1" customFormat="1" ht="22.5" customHeight="1" spans="1:23">
      <c r="A32" s="122" t="s">
        <v>258</v>
      </c>
      <c r="B32" s="122" t="s">
        <v>283</v>
      </c>
      <c r="C32" s="22" t="s">
        <v>282</v>
      </c>
      <c r="D32" s="122" t="s">
        <v>72</v>
      </c>
      <c r="E32" s="122" t="s">
        <v>284</v>
      </c>
      <c r="F32" s="122" t="s">
        <v>285</v>
      </c>
      <c r="G32" s="122" t="s">
        <v>231</v>
      </c>
      <c r="H32" s="122" t="s">
        <v>232</v>
      </c>
      <c r="I32" s="24">
        <v>2500000</v>
      </c>
      <c r="J32" s="24"/>
      <c r="K32" s="24"/>
      <c r="L32" s="24"/>
      <c r="M32" s="24"/>
      <c r="N32" s="126"/>
      <c r="O32" s="126"/>
      <c r="P32" s="126"/>
      <c r="Q32" s="24"/>
      <c r="R32" s="24">
        <v>2500000</v>
      </c>
      <c r="S32" s="24"/>
      <c r="T32" s="24"/>
      <c r="U32" s="107">
        <v>2500000</v>
      </c>
      <c r="V32" s="24"/>
      <c r="W32" s="24"/>
    </row>
    <row r="33" s="1" customFormat="1" ht="22.5" customHeight="1" spans="1:23">
      <c r="A33" s="121" t="s">
        <v>286</v>
      </c>
      <c r="B33" s="123"/>
      <c r="C33" s="123"/>
      <c r="D33" s="123"/>
      <c r="E33" s="123"/>
      <c r="F33" s="123"/>
      <c r="G33" s="123"/>
      <c r="H33" s="123"/>
      <c r="I33" s="24">
        <v>15950</v>
      </c>
      <c r="J33" s="24"/>
      <c r="K33" s="24"/>
      <c r="L33" s="24"/>
      <c r="M33" s="24"/>
      <c r="N33" s="126">
        <v>15950</v>
      </c>
      <c r="O33" s="126"/>
      <c r="P33" s="126"/>
      <c r="Q33" s="24"/>
      <c r="R33" s="24"/>
      <c r="S33" s="24"/>
      <c r="T33" s="24"/>
      <c r="U33" s="107"/>
      <c r="V33" s="24"/>
      <c r="W33" s="24"/>
    </row>
    <row r="34" s="1" customFormat="1" ht="22.5" customHeight="1" spans="1:23">
      <c r="A34" s="122" t="s">
        <v>258</v>
      </c>
      <c r="B34" s="122" t="s">
        <v>287</v>
      </c>
      <c r="C34" s="22" t="s">
        <v>286</v>
      </c>
      <c r="D34" s="122" t="s">
        <v>72</v>
      </c>
      <c r="E34" s="122" t="s">
        <v>89</v>
      </c>
      <c r="F34" s="122" t="s">
        <v>159</v>
      </c>
      <c r="G34" s="122" t="s">
        <v>262</v>
      </c>
      <c r="H34" s="122" t="s">
        <v>263</v>
      </c>
      <c r="I34" s="24">
        <v>15950</v>
      </c>
      <c r="J34" s="24"/>
      <c r="K34" s="24"/>
      <c r="L34" s="24"/>
      <c r="M34" s="24"/>
      <c r="N34" s="126">
        <v>15950</v>
      </c>
      <c r="O34" s="126"/>
      <c r="P34" s="126"/>
      <c r="Q34" s="24"/>
      <c r="R34" s="24"/>
      <c r="S34" s="24"/>
      <c r="T34" s="24"/>
      <c r="U34" s="107"/>
      <c r="V34" s="24"/>
      <c r="W34" s="24"/>
    </row>
    <row r="35" s="1" customFormat="1" ht="22.5" customHeight="1" spans="1:23">
      <c r="A35" s="121" t="s">
        <v>288</v>
      </c>
      <c r="B35" s="123"/>
      <c r="C35" s="123"/>
      <c r="D35" s="123"/>
      <c r="E35" s="123"/>
      <c r="F35" s="123"/>
      <c r="G35" s="123"/>
      <c r="H35" s="123"/>
      <c r="I35" s="24">
        <v>270000</v>
      </c>
      <c r="J35" s="24"/>
      <c r="K35" s="24"/>
      <c r="L35" s="24"/>
      <c r="M35" s="24"/>
      <c r="N35" s="126">
        <v>270000</v>
      </c>
      <c r="O35" s="126"/>
      <c r="P35" s="126"/>
      <c r="Q35" s="24"/>
      <c r="R35" s="24"/>
      <c r="S35" s="24"/>
      <c r="T35" s="24"/>
      <c r="U35" s="107"/>
      <c r="V35" s="24"/>
      <c r="W35" s="24"/>
    </row>
    <row r="36" s="1" customFormat="1" ht="22.5" customHeight="1" spans="1:23">
      <c r="A36" s="122" t="s">
        <v>258</v>
      </c>
      <c r="B36" s="122" t="s">
        <v>289</v>
      </c>
      <c r="C36" s="22" t="s">
        <v>288</v>
      </c>
      <c r="D36" s="122" t="s">
        <v>72</v>
      </c>
      <c r="E36" s="122" t="s">
        <v>89</v>
      </c>
      <c r="F36" s="122" t="s">
        <v>159</v>
      </c>
      <c r="G36" s="122" t="s">
        <v>290</v>
      </c>
      <c r="H36" s="122" t="s">
        <v>291</v>
      </c>
      <c r="I36" s="24">
        <v>270000</v>
      </c>
      <c r="J36" s="24"/>
      <c r="K36" s="24"/>
      <c r="L36" s="24"/>
      <c r="M36" s="24"/>
      <c r="N36" s="126">
        <v>270000</v>
      </c>
      <c r="O36" s="126"/>
      <c r="P36" s="126"/>
      <c r="Q36" s="24"/>
      <c r="R36" s="24"/>
      <c r="S36" s="24"/>
      <c r="T36" s="24"/>
      <c r="U36" s="107"/>
      <c r="V36" s="24"/>
      <c r="W36" s="24"/>
    </row>
    <row r="37" s="1" customFormat="1" ht="22.5" customHeight="1" spans="1:23">
      <c r="A37" s="121" t="s">
        <v>292</v>
      </c>
      <c r="B37" s="123"/>
      <c r="C37" s="123"/>
      <c r="D37" s="123"/>
      <c r="E37" s="123"/>
      <c r="F37" s="123"/>
      <c r="G37" s="123"/>
      <c r="H37" s="123"/>
      <c r="I37" s="24">
        <v>600000</v>
      </c>
      <c r="J37" s="24"/>
      <c r="K37" s="24"/>
      <c r="L37" s="24"/>
      <c r="M37" s="24"/>
      <c r="N37" s="126"/>
      <c r="O37" s="126"/>
      <c r="P37" s="126"/>
      <c r="Q37" s="24"/>
      <c r="R37" s="24">
        <v>600000</v>
      </c>
      <c r="S37" s="24"/>
      <c r="T37" s="24"/>
      <c r="U37" s="107">
        <v>600000</v>
      </c>
      <c r="V37" s="24"/>
      <c r="W37" s="24"/>
    </row>
    <row r="38" s="1" customFormat="1" ht="22.5" customHeight="1" spans="1:23">
      <c r="A38" s="122" t="s">
        <v>258</v>
      </c>
      <c r="B38" s="122" t="s">
        <v>293</v>
      </c>
      <c r="C38" s="22" t="s">
        <v>292</v>
      </c>
      <c r="D38" s="122" t="s">
        <v>72</v>
      </c>
      <c r="E38" s="122" t="s">
        <v>89</v>
      </c>
      <c r="F38" s="122" t="s">
        <v>159</v>
      </c>
      <c r="G38" s="122" t="s">
        <v>231</v>
      </c>
      <c r="H38" s="122" t="s">
        <v>232</v>
      </c>
      <c r="I38" s="24">
        <v>600000</v>
      </c>
      <c r="J38" s="24"/>
      <c r="K38" s="24"/>
      <c r="L38" s="24"/>
      <c r="M38" s="24"/>
      <c r="N38" s="126"/>
      <c r="O38" s="126"/>
      <c r="P38" s="126"/>
      <c r="Q38" s="24"/>
      <c r="R38" s="24">
        <v>600000</v>
      </c>
      <c r="S38" s="24"/>
      <c r="T38" s="24"/>
      <c r="U38" s="107">
        <v>600000</v>
      </c>
      <c r="V38" s="24"/>
      <c r="W38" s="24"/>
    </row>
    <row r="39" s="1" customFormat="1" ht="22.5" customHeight="1" spans="1:23">
      <c r="A39" s="121" t="s">
        <v>294</v>
      </c>
      <c r="B39" s="123"/>
      <c r="C39" s="123"/>
      <c r="D39" s="123"/>
      <c r="E39" s="123"/>
      <c r="F39" s="123"/>
      <c r="G39" s="123"/>
      <c r="H39" s="123"/>
      <c r="I39" s="24">
        <v>13295000</v>
      </c>
      <c r="J39" s="24"/>
      <c r="K39" s="24"/>
      <c r="L39" s="24"/>
      <c r="M39" s="24"/>
      <c r="N39" s="126">
        <v>13295000</v>
      </c>
      <c r="O39" s="126"/>
      <c r="P39" s="126"/>
      <c r="Q39" s="24"/>
      <c r="R39" s="24"/>
      <c r="S39" s="24"/>
      <c r="T39" s="24"/>
      <c r="U39" s="107"/>
      <c r="V39" s="24"/>
      <c r="W39" s="24"/>
    </row>
    <row r="40" s="1" customFormat="1" ht="22.5" customHeight="1" spans="1:23">
      <c r="A40" s="122" t="s">
        <v>258</v>
      </c>
      <c r="B40" s="122" t="s">
        <v>295</v>
      </c>
      <c r="C40" s="22" t="s">
        <v>294</v>
      </c>
      <c r="D40" s="122" t="s">
        <v>72</v>
      </c>
      <c r="E40" s="122" t="s">
        <v>89</v>
      </c>
      <c r="F40" s="122" t="s">
        <v>159</v>
      </c>
      <c r="G40" s="122" t="s">
        <v>231</v>
      </c>
      <c r="H40" s="122" t="s">
        <v>232</v>
      </c>
      <c r="I40" s="24">
        <v>350600</v>
      </c>
      <c r="J40" s="24"/>
      <c r="K40" s="24"/>
      <c r="L40" s="24"/>
      <c r="M40" s="24"/>
      <c r="N40" s="126">
        <v>350600</v>
      </c>
      <c r="O40" s="126"/>
      <c r="P40" s="126"/>
      <c r="Q40" s="24"/>
      <c r="R40" s="24"/>
      <c r="S40" s="24"/>
      <c r="T40" s="24"/>
      <c r="U40" s="107"/>
      <c r="V40" s="24"/>
      <c r="W40" s="24"/>
    </row>
    <row r="41" s="1" customFormat="1" ht="22.5" customHeight="1" spans="1:23">
      <c r="A41" s="122" t="s">
        <v>258</v>
      </c>
      <c r="B41" s="122" t="s">
        <v>295</v>
      </c>
      <c r="C41" s="22" t="s">
        <v>294</v>
      </c>
      <c r="D41" s="122" t="s">
        <v>72</v>
      </c>
      <c r="E41" s="122" t="s">
        <v>89</v>
      </c>
      <c r="F41" s="122" t="s">
        <v>159</v>
      </c>
      <c r="G41" s="122" t="s">
        <v>225</v>
      </c>
      <c r="H41" s="122" t="s">
        <v>226</v>
      </c>
      <c r="I41" s="24">
        <v>125000</v>
      </c>
      <c r="J41" s="24"/>
      <c r="K41" s="24"/>
      <c r="L41" s="24"/>
      <c r="M41" s="24"/>
      <c r="N41" s="126">
        <v>125000</v>
      </c>
      <c r="O41" s="126"/>
      <c r="P41" s="126"/>
      <c r="Q41" s="24"/>
      <c r="R41" s="24"/>
      <c r="S41" s="24"/>
      <c r="T41" s="24"/>
      <c r="U41" s="107"/>
      <c r="V41" s="24"/>
      <c r="W41" s="24"/>
    </row>
    <row r="42" s="1" customFormat="1" ht="22.5" customHeight="1" spans="1:23">
      <c r="A42" s="122" t="s">
        <v>258</v>
      </c>
      <c r="B42" s="122" t="s">
        <v>295</v>
      </c>
      <c r="C42" s="22" t="s">
        <v>294</v>
      </c>
      <c r="D42" s="122" t="s">
        <v>72</v>
      </c>
      <c r="E42" s="122" t="s">
        <v>89</v>
      </c>
      <c r="F42" s="122" t="s">
        <v>159</v>
      </c>
      <c r="G42" s="122" t="s">
        <v>296</v>
      </c>
      <c r="H42" s="122" t="s">
        <v>297</v>
      </c>
      <c r="I42" s="24">
        <v>1090000</v>
      </c>
      <c r="J42" s="24"/>
      <c r="K42" s="24"/>
      <c r="L42" s="24"/>
      <c r="M42" s="24"/>
      <c r="N42" s="126">
        <v>1090000</v>
      </c>
      <c r="O42" s="126"/>
      <c r="P42" s="126"/>
      <c r="Q42" s="24"/>
      <c r="R42" s="24"/>
      <c r="S42" s="24"/>
      <c r="T42" s="24"/>
      <c r="U42" s="107"/>
      <c r="V42" s="24"/>
      <c r="W42" s="24"/>
    </row>
    <row r="43" s="1" customFormat="1" ht="22.5" customHeight="1" spans="1:23">
      <c r="A43" s="122" t="s">
        <v>258</v>
      </c>
      <c r="B43" s="122" t="s">
        <v>295</v>
      </c>
      <c r="C43" s="22" t="s">
        <v>294</v>
      </c>
      <c r="D43" s="122" t="s">
        <v>72</v>
      </c>
      <c r="E43" s="122" t="s">
        <v>89</v>
      </c>
      <c r="F43" s="122" t="s">
        <v>159</v>
      </c>
      <c r="G43" s="122" t="s">
        <v>298</v>
      </c>
      <c r="H43" s="122" t="s">
        <v>299</v>
      </c>
      <c r="I43" s="24">
        <v>4000</v>
      </c>
      <c r="J43" s="24"/>
      <c r="K43" s="24"/>
      <c r="L43" s="24"/>
      <c r="M43" s="24"/>
      <c r="N43" s="126">
        <v>4000</v>
      </c>
      <c r="O43" s="126"/>
      <c r="P43" s="126"/>
      <c r="Q43" s="24"/>
      <c r="R43" s="24"/>
      <c r="S43" s="24"/>
      <c r="T43" s="24"/>
      <c r="U43" s="107"/>
      <c r="V43" s="24"/>
      <c r="W43" s="24"/>
    </row>
    <row r="44" s="1" customFormat="1" ht="22.5" customHeight="1" spans="1:23">
      <c r="A44" s="122" t="s">
        <v>258</v>
      </c>
      <c r="B44" s="122" t="s">
        <v>295</v>
      </c>
      <c r="C44" s="22" t="s">
        <v>294</v>
      </c>
      <c r="D44" s="122" t="s">
        <v>72</v>
      </c>
      <c r="E44" s="122" t="s">
        <v>89</v>
      </c>
      <c r="F44" s="122" t="s">
        <v>159</v>
      </c>
      <c r="G44" s="122" t="s">
        <v>300</v>
      </c>
      <c r="H44" s="122" t="s">
        <v>301</v>
      </c>
      <c r="I44" s="24">
        <v>420000</v>
      </c>
      <c r="J44" s="24"/>
      <c r="K44" s="24"/>
      <c r="L44" s="24"/>
      <c r="M44" s="24"/>
      <c r="N44" s="126">
        <v>420000</v>
      </c>
      <c r="O44" s="126"/>
      <c r="P44" s="126"/>
      <c r="Q44" s="24"/>
      <c r="R44" s="24"/>
      <c r="S44" s="24"/>
      <c r="T44" s="24"/>
      <c r="U44" s="107"/>
      <c r="V44" s="24"/>
      <c r="W44" s="24"/>
    </row>
    <row r="45" s="1" customFormat="1" ht="22.5" customHeight="1" spans="1:23">
      <c r="A45" s="122" t="s">
        <v>258</v>
      </c>
      <c r="B45" s="122" t="s">
        <v>295</v>
      </c>
      <c r="C45" s="22" t="s">
        <v>294</v>
      </c>
      <c r="D45" s="122" t="s">
        <v>72</v>
      </c>
      <c r="E45" s="122" t="s">
        <v>89</v>
      </c>
      <c r="F45" s="122" t="s">
        <v>159</v>
      </c>
      <c r="G45" s="122" t="s">
        <v>302</v>
      </c>
      <c r="H45" s="122" t="s">
        <v>303</v>
      </c>
      <c r="I45" s="24">
        <v>46400</v>
      </c>
      <c r="J45" s="24"/>
      <c r="K45" s="24"/>
      <c r="L45" s="24"/>
      <c r="M45" s="24"/>
      <c r="N45" s="126">
        <v>46400</v>
      </c>
      <c r="O45" s="126"/>
      <c r="P45" s="126"/>
      <c r="Q45" s="24"/>
      <c r="R45" s="24"/>
      <c r="S45" s="24"/>
      <c r="T45" s="24"/>
      <c r="U45" s="107"/>
      <c r="V45" s="24"/>
      <c r="W45" s="24"/>
    </row>
    <row r="46" s="1" customFormat="1" ht="22.5" customHeight="1" spans="1:23">
      <c r="A46" s="122" t="s">
        <v>258</v>
      </c>
      <c r="B46" s="122" t="s">
        <v>295</v>
      </c>
      <c r="C46" s="22" t="s">
        <v>294</v>
      </c>
      <c r="D46" s="122" t="s">
        <v>72</v>
      </c>
      <c r="E46" s="122" t="s">
        <v>89</v>
      </c>
      <c r="F46" s="122" t="s">
        <v>159</v>
      </c>
      <c r="G46" s="122" t="s">
        <v>227</v>
      </c>
      <c r="H46" s="122" t="s">
        <v>228</v>
      </c>
      <c r="I46" s="24">
        <v>80000</v>
      </c>
      <c r="J46" s="24"/>
      <c r="K46" s="24"/>
      <c r="L46" s="24"/>
      <c r="M46" s="24"/>
      <c r="N46" s="126">
        <v>80000</v>
      </c>
      <c r="O46" s="126"/>
      <c r="P46" s="126"/>
      <c r="Q46" s="24"/>
      <c r="R46" s="24"/>
      <c r="S46" s="24"/>
      <c r="T46" s="24"/>
      <c r="U46" s="107"/>
      <c r="V46" s="24"/>
      <c r="W46" s="24"/>
    </row>
    <row r="47" s="1" customFormat="1" ht="22.5" customHeight="1" spans="1:23">
      <c r="A47" s="122" t="s">
        <v>258</v>
      </c>
      <c r="B47" s="122" t="s">
        <v>295</v>
      </c>
      <c r="C47" s="22" t="s">
        <v>294</v>
      </c>
      <c r="D47" s="122" t="s">
        <v>72</v>
      </c>
      <c r="E47" s="122" t="s">
        <v>89</v>
      </c>
      <c r="F47" s="122" t="s">
        <v>159</v>
      </c>
      <c r="G47" s="122" t="s">
        <v>227</v>
      </c>
      <c r="H47" s="122" t="s">
        <v>228</v>
      </c>
      <c r="I47" s="24">
        <v>815000</v>
      </c>
      <c r="J47" s="24"/>
      <c r="K47" s="24"/>
      <c r="L47" s="24"/>
      <c r="M47" s="24"/>
      <c r="N47" s="126">
        <v>815000</v>
      </c>
      <c r="O47" s="126"/>
      <c r="P47" s="126"/>
      <c r="Q47" s="24"/>
      <c r="R47" s="24"/>
      <c r="S47" s="24"/>
      <c r="T47" s="24"/>
      <c r="U47" s="107"/>
      <c r="V47" s="24"/>
      <c r="W47" s="24"/>
    </row>
    <row r="48" s="1" customFormat="1" ht="22.5" customHeight="1" spans="1:23">
      <c r="A48" s="122" t="s">
        <v>258</v>
      </c>
      <c r="B48" s="122" t="s">
        <v>295</v>
      </c>
      <c r="C48" s="22" t="s">
        <v>294</v>
      </c>
      <c r="D48" s="122" t="s">
        <v>72</v>
      </c>
      <c r="E48" s="122" t="s">
        <v>89</v>
      </c>
      <c r="F48" s="122" t="s">
        <v>159</v>
      </c>
      <c r="G48" s="122" t="s">
        <v>304</v>
      </c>
      <c r="H48" s="122" t="s">
        <v>305</v>
      </c>
      <c r="I48" s="24">
        <v>9000</v>
      </c>
      <c r="J48" s="24"/>
      <c r="K48" s="24"/>
      <c r="L48" s="24"/>
      <c r="M48" s="24"/>
      <c r="N48" s="126">
        <v>9000</v>
      </c>
      <c r="O48" s="126"/>
      <c r="P48" s="126"/>
      <c r="Q48" s="24"/>
      <c r="R48" s="24"/>
      <c r="S48" s="24"/>
      <c r="T48" s="24"/>
      <c r="U48" s="107"/>
      <c r="V48" s="24"/>
      <c r="W48" s="24"/>
    </row>
    <row r="49" s="1" customFormat="1" ht="22.5" customHeight="1" spans="1:23">
      <c r="A49" s="122" t="s">
        <v>258</v>
      </c>
      <c r="B49" s="122" t="s">
        <v>295</v>
      </c>
      <c r="C49" s="22" t="s">
        <v>294</v>
      </c>
      <c r="D49" s="122" t="s">
        <v>72</v>
      </c>
      <c r="E49" s="122" t="s">
        <v>89</v>
      </c>
      <c r="F49" s="122" t="s">
        <v>159</v>
      </c>
      <c r="G49" s="122" t="s">
        <v>306</v>
      </c>
      <c r="H49" s="122" t="s">
        <v>307</v>
      </c>
      <c r="I49" s="24">
        <v>325000</v>
      </c>
      <c r="J49" s="24"/>
      <c r="K49" s="24"/>
      <c r="L49" s="24"/>
      <c r="M49" s="24"/>
      <c r="N49" s="126">
        <v>325000</v>
      </c>
      <c r="O49" s="126"/>
      <c r="P49" s="126"/>
      <c r="Q49" s="24"/>
      <c r="R49" s="24"/>
      <c r="S49" s="24"/>
      <c r="T49" s="24"/>
      <c r="U49" s="107"/>
      <c r="V49" s="24"/>
      <c r="W49" s="24"/>
    </row>
    <row r="50" s="1" customFormat="1" ht="22.5" customHeight="1" spans="1:23">
      <c r="A50" s="122" t="s">
        <v>258</v>
      </c>
      <c r="B50" s="122" t="s">
        <v>295</v>
      </c>
      <c r="C50" s="22" t="s">
        <v>294</v>
      </c>
      <c r="D50" s="122" t="s">
        <v>72</v>
      </c>
      <c r="E50" s="122" t="s">
        <v>89</v>
      </c>
      <c r="F50" s="122" t="s">
        <v>159</v>
      </c>
      <c r="G50" s="122" t="s">
        <v>290</v>
      </c>
      <c r="H50" s="122" t="s">
        <v>291</v>
      </c>
      <c r="I50" s="24">
        <v>8694000</v>
      </c>
      <c r="J50" s="24"/>
      <c r="K50" s="24"/>
      <c r="L50" s="24"/>
      <c r="M50" s="24"/>
      <c r="N50" s="126">
        <v>8694000</v>
      </c>
      <c r="O50" s="126"/>
      <c r="P50" s="126"/>
      <c r="Q50" s="24"/>
      <c r="R50" s="24"/>
      <c r="S50" s="24"/>
      <c r="T50" s="24"/>
      <c r="U50" s="107"/>
      <c r="V50" s="24"/>
      <c r="W50" s="24"/>
    </row>
    <row r="51" s="1" customFormat="1" ht="22.5" customHeight="1" spans="1:23">
      <c r="A51" s="122" t="s">
        <v>258</v>
      </c>
      <c r="B51" s="122" t="s">
        <v>295</v>
      </c>
      <c r="C51" s="22" t="s">
        <v>294</v>
      </c>
      <c r="D51" s="122" t="s">
        <v>72</v>
      </c>
      <c r="E51" s="122" t="s">
        <v>89</v>
      </c>
      <c r="F51" s="122" t="s">
        <v>159</v>
      </c>
      <c r="G51" s="122" t="s">
        <v>274</v>
      </c>
      <c r="H51" s="122" t="s">
        <v>275</v>
      </c>
      <c r="I51" s="24">
        <v>1336000</v>
      </c>
      <c r="J51" s="24"/>
      <c r="K51" s="24"/>
      <c r="L51" s="24"/>
      <c r="M51" s="24"/>
      <c r="N51" s="126">
        <v>1336000</v>
      </c>
      <c r="O51" s="126"/>
      <c r="P51" s="126"/>
      <c r="Q51" s="24"/>
      <c r="R51" s="24"/>
      <c r="S51" s="24"/>
      <c r="T51" s="24"/>
      <c r="U51" s="107"/>
      <c r="V51" s="24"/>
      <c r="W51" s="24"/>
    </row>
    <row r="52" s="1" customFormat="1" ht="22.5" customHeight="1" spans="1:23">
      <c r="A52" s="121" t="s">
        <v>308</v>
      </c>
      <c r="B52" s="123"/>
      <c r="C52" s="123"/>
      <c r="D52" s="123"/>
      <c r="E52" s="123"/>
      <c r="F52" s="123"/>
      <c r="G52" s="123"/>
      <c r="H52" s="123"/>
      <c r="I52" s="24">
        <v>107700</v>
      </c>
      <c r="J52" s="24"/>
      <c r="K52" s="24"/>
      <c r="L52" s="24"/>
      <c r="M52" s="24"/>
      <c r="N52" s="126">
        <v>107700</v>
      </c>
      <c r="O52" s="126"/>
      <c r="P52" s="126"/>
      <c r="Q52" s="24"/>
      <c r="R52" s="24"/>
      <c r="S52" s="24"/>
      <c r="T52" s="24"/>
      <c r="U52" s="107"/>
      <c r="V52" s="24"/>
      <c r="W52" s="24"/>
    </row>
    <row r="53" s="1" customFormat="1" ht="22.5" customHeight="1" spans="1:23">
      <c r="A53" s="122" t="s">
        <v>258</v>
      </c>
      <c r="B53" s="122" t="s">
        <v>309</v>
      </c>
      <c r="C53" s="22" t="s">
        <v>308</v>
      </c>
      <c r="D53" s="122" t="s">
        <v>72</v>
      </c>
      <c r="E53" s="122" t="s">
        <v>89</v>
      </c>
      <c r="F53" s="122" t="s">
        <v>159</v>
      </c>
      <c r="G53" s="122" t="s">
        <v>262</v>
      </c>
      <c r="H53" s="122" t="s">
        <v>263</v>
      </c>
      <c r="I53" s="24">
        <v>107700</v>
      </c>
      <c r="J53" s="24"/>
      <c r="K53" s="24"/>
      <c r="L53" s="24"/>
      <c r="M53" s="24"/>
      <c r="N53" s="126">
        <v>107700</v>
      </c>
      <c r="O53" s="126"/>
      <c r="P53" s="126"/>
      <c r="Q53" s="24"/>
      <c r="R53" s="24"/>
      <c r="S53" s="24"/>
      <c r="T53" s="24"/>
      <c r="U53" s="107"/>
      <c r="V53" s="24"/>
      <c r="W53" s="24"/>
    </row>
    <row r="54" s="1" customFormat="1" ht="22.5" customHeight="1" spans="1:23">
      <c r="A54" s="121" t="s">
        <v>310</v>
      </c>
      <c r="B54" s="123"/>
      <c r="C54" s="123"/>
      <c r="D54" s="123"/>
      <c r="E54" s="123"/>
      <c r="F54" s="123"/>
      <c r="G54" s="123"/>
      <c r="H54" s="123"/>
      <c r="I54" s="24">
        <v>800000</v>
      </c>
      <c r="J54" s="24"/>
      <c r="K54" s="24"/>
      <c r="L54" s="24"/>
      <c r="M54" s="24"/>
      <c r="N54" s="126"/>
      <c r="O54" s="126"/>
      <c r="P54" s="126"/>
      <c r="Q54" s="24"/>
      <c r="R54" s="24">
        <v>800000</v>
      </c>
      <c r="S54" s="24"/>
      <c r="T54" s="24"/>
      <c r="U54" s="107">
        <v>800000</v>
      </c>
      <c r="V54" s="24"/>
      <c r="W54" s="24"/>
    </row>
    <row r="55" s="1" customFormat="1" ht="22.5" customHeight="1" spans="1:23">
      <c r="A55" s="122" t="s">
        <v>258</v>
      </c>
      <c r="B55" s="122" t="s">
        <v>311</v>
      </c>
      <c r="C55" s="22" t="s">
        <v>310</v>
      </c>
      <c r="D55" s="122" t="s">
        <v>72</v>
      </c>
      <c r="E55" s="122" t="s">
        <v>284</v>
      </c>
      <c r="F55" s="122" t="s">
        <v>285</v>
      </c>
      <c r="G55" s="122" t="s">
        <v>231</v>
      </c>
      <c r="H55" s="122" t="s">
        <v>232</v>
      </c>
      <c r="I55" s="24">
        <v>800000</v>
      </c>
      <c r="J55" s="24"/>
      <c r="K55" s="24"/>
      <c r="L55" s="24"/>
      <c r="M55" s="24"/>
      <c r="N55" s="126"/>
      <c r="O55" s="126"/>
      <c r="P55" s="126"/>
      <c r="Q55" s="24"/>
      <c r="R55" s="24">
        <v>800000</v>
      </c>
      <c r="S55" s="24"/>
      <c r="T55" s="24"/>
      <c r="U55" s="107">
        <v>800000</v>
      </c>
      <c r="V55" s="24"/>
      <c r="W55" s="24"/>
    </row>
    <row r="56" s="1" customFormat="1" ht="22.5" customHeight="1" spans="1:23">
      <c r="A56" s="121" t="s">
        <v>312</v>
      </c>
      <c r="B56" s="123"/>
      <c r="C56" s="123"/>
      <c r="D56" s="123"/>
      <c r="E56" s="123"/>
      <c r="F56" s="123"/>
      <c r="G56" s="123"/>
      <c r="H56" s="123"/>
      <c r="I56" s="24">
        <v>200000</v>
      </c>
      <c r="J56" s="24"/>
      <c r="K56" s="24"/>
      <c r="L56" s="24"/>
      <c r="M56" s="24"/>
      <c r="N56" s="126"/>
      <c r="O56" s="126"/>
      <c r="P56" s="126"/>
      <c r="Q56" s="24"/>
      <c r="R56" s="24">
        <v>200000</v>
      </c>
      <c r="S56" s="24"/>
      <c r="T56" s="24"/>
      <c r="U56" s="107">
        <v>200000</v>
      </c>
      <c r="V56" s="24"/>
      <c r="W56" s="24"/>
    </row>
    <row r="57" s="1" customFormat="1" ht="22.5" customHeight="1" spans="1:23">
      <c r="A57" s="122" t="s">
        <v>258</v>
      </c>
      <c r="B57" s="122" t="s">
        <v>313</v>
      </c>
      <c r="C57" s="22" t="s">
        <v>312</v>
      </c>
      <c r="D57" s="122" t="s">
        <v>72</v>
      </c>
      <c r="E57" s="122" t="s">
        <v>89</v>
      </c>
      <c r="F57" s="122" t="s">
        <v>159</v>
      </c>
      <c r="G57" s="122" t="s">
        <v>231</v>
      </c>
      <c r="H57" s="122" t="s">
        <v>232</v>
      </c>
      <c r="I57" s="24">
        <v>200000</v>
      </c>
      <c r="J57" s="24"/>
      <c r="K57" s="24"/>
      <c r="L57" s="24"/>
      <c r="M57" s="24"/>
      <c r="N57" s="126"/>
      <c r="O57" s="126"/>
      <c r="P57" s="126"/>
      <c r="Q57" s="24"/>
      <c r="R57" s="24">
        <v>200000</v>
      </c>
      <c r="S57" s="24"/>
      <c r="T57" s="24"/>
      <c r="U57" s="107">
        <v>200000</v>
      </c>
      <c r="V57" s="24"/>
      <c r="W57" s="24"/>
    </row>
    <row r="58" s="1" customFormat="1" ht="22.5" customHeight="1" spans="1:23">
      <c r="A58" s="121" t="s">
        <v>314</v>
      </c>
      <c r="B58" s="123"/>
      <c r="C58" s="123"/>
      <c r="D58" s="123"/>
      <c r="E58" s="123"/>
      <c r="F58" s="123"/>
      <c r="G58" s="123"/>
      <c r="H58" s="123"/>
      <c r="I58" s="24">
        <v>1080000</v>
      </c>
      <c r="J58" s="24"/>
      <c r="K58" s="24"/>
      <c r="L58" s="24"/>
      <c r="M58" s="24"/>
      <c r="N58" s="126"/>
      <c r="O58" s="126"/>
      <c r="P58" s="126"/>
      <c r="Q58" s="24"/>
      <c r="R58" s="24">
        <v>1080000</v>
      </c>
      <c r="S58" s="24"/>
      <c r="T58" s="24"/>
      <c r="U58" s="107">
        <v>1080000</v>
      </c>
      <c r="V58" s="24"/>
      <c r="W58" s="24"/>
    </row>
    <row r="59" s="1" customFormat="1" ht="22.5" customHeight="1" spans="1:23">
      <c r="A59" s="122" t="s">
        <v>258</v>
      </c>
      <c r="B59" s="122" t="s">
        <v>315</v>
      </c>
      <c r="C59" s="22" t="s">
        <v>314</v>
      </c>
      <c r="D59" s="122" t="s">
        <v>72</v>
      </c>
      <c r="E59" s="122" t="s">
        <v>284</v>
      </c>
      <c r="F59" s="122" t="s">
        <v>285</v>
      </c>
      <c r="G59" s="122" t="s">
        <v>231</v>
      </c>
      <c r="H59" s="122" t="s">
        <v>232</v>
      </c>
      <c r="I59" s="24">
        <v>1080000</v>
      </c>
      <c r="J59" s="24"/>
      <c r="K59" s="24"/>
      <c r="L59" s="24"/>
      <c r="M59" s="24"/>
      <c r="N59" s="126"/>
      <c r="O59" s="126"/>
      <c r="P59" s="126"/>
      <c r="Q59" s="24"/>
      <c r="R59" s="24">
        <v>1080000</v>
      </c>
      <c r="S59" s="24"/>
      <c r="T59" s="24"/>
      <c r="U59" s="107">
        <v>1080000</v>
      </c>
      <c r="V59" s="24"/>
      <c r="W59" s="24"/>
    </row>
    <row r="60" s="1" customFormat="1" ht="22.5" customHeight="1" spans="1:23">
      <c r="A60" s="121" t="s">
        <v>316</v>
      </c>
      <c r="B60" s="123"/>
      <c r="C60" s="123"/>
      <c r="D60" s="123"/>
      <c r="E60" s="123"/>
      <c r="F60" s="123"/>
      <c r="G60" s="123"/>
      <c r="H60" s="123"/>
      <c r="I60" s="24">
        <v>24000</v>
      </c>
      <c r="J60" s="24">
        <v>24000</v>
      </c>
      <c r="K60" s="24">
        <v>24000</v>
      </c>
      <c r="L60" s="24"/>
      <c r="M60" s="24"/>
      <c r="N60" s="126"/>
      <c r="O60" s="126"/>
      <c r="P60" s="126"/>
      <c r="Q60" s="24"/>
      <c r="R60" s="24"/>
      <c r="S60" s="24"/>
      <c r="T60" s="24"/>
      <c r="U60" s="107"/>
      <c r="V60" s="24"/>
      <c r="W60" s="24"/>
    </row>
    <row r="61" s="1" customFormat="1" ht="22.5" customHeight="1" spans="1:23">
      <c r="A61" s="122" t="s">
        <v>258</v>
      </c>
      <c r="B61" s="122" t="s">
        <v>317</v>
      </c>
      <c r="C61" s="22" t="s">
        <v>316</v>
      </c>
      <c r="D61" s="122" t="s">
        <v>72</v>
      </c>
      <c r="E61" s="122" t="s">
        <v>89</v>
      </c>
      <c r="F61" s="122" t="s">
        <v>159</v>
      </c>
      <c r="G61" s="122" t="s">
        <v>262</v>
      </c>
      <c r="H61" s="122" t="s">
        <v>263</v>
      </c>
      <c r="I61" s="24">
        <v>24000</v>
      </c>
      <c r="J61" s="24">
        <v>24000</v>
      </c>
      <c r="K61" s="24">
        <v>24000</v>
      </c>
      <c r="L61" s="24"/>
      <c r="M61" s="24"/>
      <c r="N61" s="126"/>
      <c r="O61" s="126"/>
      <c r="P61" s="126"/>
      <c r="Q61" s="24"/>
      <c r="R61" s="24"/>
      <c r="S61" s="24"/>
      <c r="T61" s="24"/>
      <c r="U61" s="107"/>
      <c r="V61" s="24"/>
      <c r="W61" s="24"/>
    </row>
    <row r="62" s="1" customFormat="1" ht="22.5" customHeight="1" spans="1:23">
      <c r="A62" s="121" t="s">
        <v>318</v>
      </c>
      <c r="B62" s="123"/>
      <c r="C62" s="123"/>
      <c r="D62" s="123"/>
      <c r="E62" s="123"/>
      <c r="F62" s="123"/>
      <c r="G62" s="123"/>
      <c r="H62" s="123"/>
      <c r="I62" s="24">
        <v>35600</v>
      </c>
      <c r="J62" s="24">
        <v>35600</v>
      </c>
      <c r="K62" s="24">
        <v>35600</v>
      </c>
      <c r="L62" s="24"/>
      <c r="M62" s="24"/>
      <c r="N62" s="126"/>
      <c r="O62" s="126"/>
      <c r="P62" s="126"/>
      <c r="Q62" s="24"/>
      <c r="R62" s="24"/>
      <c r="S62" s="24"/>
      <c r="T62" s="24"/>
      <c r="U62" s="107"/>
      <c r="V62" s="24"/>
      <c r="W62" s="24"/>
    </row>
    <row r="63" s="1" customFormat="1" ht="22.5" customHeight="1" spans="1:23">
      <c r="A63" s="122" t="s">
        <v>258</v>
      </c>
      <c r="B63" s="122" t="s">
        <v>319</v>
      </c>
      <c r="C63" s="22" t="s">
        <v>318</v>
      </c>
      <c r="D63" s="122" t="s">
        <v>72</v>
      </c>
      <c r="E63" s="122" t="s">
        <v>89</v>
      </c>
      <c r="F63" s="122" t="s">
        <v>159</v>
      </c>
      <c r="G63" s="122" t="s">
        <v>262</v>
      </c>
      <c r="H63" s="122" t="s">
        <v>263</v>
      </c>
      <c r="I63" s="24">
        <v>35600</v>
      </c>
      <c r="J63" s="24">
        <v>35600</v>
      </c>
      <c r="K63" s="24">
        <v>35600</v>
      </c>
      <c r="L63" s="24"/>
      <c r="M63" s="24"/>
      <c r="N63" s="126"/>
      <c r="O63" s="126"/>
      <c r="P63" s="126"/>
      <c r="Q63" s="24"/>
      <c r="R63" s="24"/>
      <c r="S63" s="24"/>
      <c r="T63" s="24"/>
      <c r="U63" s="107"/>
      <c r="V63" s="24"/>
      <c r="W63" s="24"/>
    </row>
    <row r="64" s="1" customFormat="1" ht="22.5" customHeight="1" spans="1:23">
      <c r="A64" s="121" t="s">
        <v>320</v>
      </c>
      <c r="B64" s="123"/>
      <c r="C64" s="123"/>
      <c r="D64" s="123"/>
      <c r="E64" s="123"/>
      <c r="F64" s="123"/>
      <c r="G64" s="123"/>
      <c r="H64" s="123"/>
      <c r="I64" s="24">
        <v>49920</v>
      </c>
      <c r="J64" s="24">
        <v>49920</v>
      </c>
      <c r="K64" s="24">
        <v>49920</v>
      </c>
      <c r="L64" s="24"/>
      <c r="M64" s="24"/>
      <c r="N64" s="126"/>
      <c r="O64" s="126"/>
      <c r="P64" s="126"/>
      <c r="Q64" s="24"/>
      <c r="R64" s="24"/>
      <c r="S64" s="24"/>
      <c r="T64" s="24"/>
      <c r="U64" s="107"/>
      <c r="V64" s="24"/>
      <c r="W64" s="24"/>
    </row>
    <row r="65" s="1" customFormat="1" ht="22.5" customHeight="1" spans="1:23">
      <c r="A65" s="122" t="s">
        <v>258</v>
      </c>
      <c r="B65" s="122" t="s">
        <v>321</v>
      </c>
      <c r="C65" s="22" t="s">
        <v>320</v>
      </c>
      <c r="D65" s="122" t="s">
        <v>72</v>
      </c>
      <c r="E65" s="122" t="s">
        <v>89</v>
      </c>
      <c r="F65" s="122" t="s">
        <v>159</v>
      </c>
      <c r="G65" s="122" t="s">
        <v>231</v>
      </c>
      <c r="H65" s="122" t="s">
        <v>232</v>
      </c>
      <c r="I65" s="24">
        <v>49920</v>
      </c>
      <c r="J65" s="24">
        <v>49920</v>
      </c>
      <c r="K65" s="24">
        <v>49920</v>
      </c>
      <c r="L65" s="24"/>
      <c r="M65" s="24"/>
      <c r="N65" s="126"/>
      <c r="O65" s="126"/>
      <c r="P65" s="126"/>
      <c r="Q65" s="24"/>
      <c r="R65" s="24"/>
      <c r="S65" s="24"/>
      <c r="T65" s="24"/>
      <c r="U65" s="107"/>
      <c r="V65" s="24"/>
      <c r="W65" s="24"/>
    </row>
    <row r="66" s="1" customFormat="1" ht="22.5" customHeight="1" spans="1:23">
      <c r="A66" s="121" t="s">
        <v>322</v>
      </c>
      <c r="B66" s="123"/>
      <c r="C66" s="123"/>
      <c r="D66" s="123"/>
      <c r="E66" s="123"/>
      <c r="F66" s="123"/>
      <c r="G66" s="123"/>
      <c r="H66" s="123"/>
      <c r="I66" s="24">
        <v>1000000</v>
      </c>
      <c r="J66" s="24"/>
      <c r="K66" s="24"/>
      <c r="L66" s="24"/>
      <c r="M66" s="24"/>
      <c r="N66" s="126"/>
      <c r="O66" s="126"/>
      <c r="P66" s="126"/>
      <c r="Q66" s="24"/>
      <c r="R66" s="24">
        <v>1000000</v>
      </c>
      <c r="S66" s="24"/>
      <c r="T66" s="24"/>
      <c r="U66" s="107">
        <v>1000000</v>
      </c>
      <c r="V66" s="24"/>
      <c r="W66" s="24"/>
    </row>
    <row r="67" s="1" customFormat="1" ht="22.5" customHeight="1" spans="1:23">
      <c r="A67" s="122" t="s">
        <v>258</v>
      </c>
      <c r="B67" s="122" t="s">
        <v>323</v>
      </c>
      <c r="C67" s="22" t="s">
        <v>322</v>
      </c>
      <c r="D67" s="122" t="s">
        <v>72</v>
      </c>
      <c r="E67" s="122" t="s">
        <v>89</v>
      </c>
      <c r="F67" s="122" t="s">
        <v>159</v>
      </c>
      <c r="G67" s="122" t="s">
        <v>231</v>
      </c>
      <c r="H67" s="122" t="s">
        <v>232</v>
      </c>
      <c r="I67" s="24">
        <v>1000000</v>
      </c>
      <c r="J67" s="24"/>
      <c r="K67" s="24"/>
      <c r="L67" s="24"/>
      <c r="M67" s="24"/>
      <c r="N67" s="126"/>
      <c r="O67" s="126"/>
      <c r="P67" s="126"/>
      <c r="Q67" s="24"/>
      <c r="R67" s="24">
        <v>1000000</v>
      </c>
      <c r="S67" s="24"/>
      <c r="T67" s="24"/>
      <c r="U67" s="107">
        <v>1000000</v>
      </c>
      <c r="V67" s="24"/>
      <c r="W67" s="24"/>
    </row>
    <row r="68" s="1" customFormat="1" ht="22.5" customHeight="1" spans="1:23">
      <c r="A68" s="121" t="s">
        <v>324</v>
      </c>
      <c r="B68" s="123"/>
      <c r="C68" s="123"/>
      <c r="D68" s="123"/>
      <c r="E68" s="123"/>
      <c r="F68" s="123"/>
      <c r="G68" s="123"/>
      <c r="H68" s="123"/>
      <c r="I68" s="24">
        <v>20000</v>
      </c>
      <c r="J68" s="24">
        <v>20000</v>
      </c>
      <c r="K68" s="24">
        <v>20000</v>
      </c>
      <c r="L68" s="24"/>
      <c r="M68" s="24"/>
      <c r="N68" s="126"/>
      <c r="O68" s="126"/>
      <c r="P68" s="126"/>
      <c r="Q68" s="24"/>
      <c r="R68" s="24"/>
      <c r="S68" s="24"/>
      <c r="T68" s="24"/>
      <c r="U68" s="107"/>
      <c r="V68" s="24"/>
      <c r="W68" s="24"/>
    </row>
    <row r="69" s="1" customFormat="1" ht="22.5" customHeight="1" spans="1:23">
      <c r="A69" s="122" t="s">
        <v>258</v>
      </c>
      <c r="B69" s="122" t="s">
        <v>325</v>
      </c>
      <c r="C69" s="22" t="s">
        <v>324</v>
      </c>
      <c r="D69" s="122" t="s">
        <v>72</v>
      </c>
      <c r="E69" s="122" t="s">
        <v>89</v>
      </c>
      <c r="F69" s="122" t="s">
        <v>159</v>
      </c>
      <c r="G69" s="122" t="s">
        <v>262</v>
      </c>
      <c r="H69" s="122" t="s">
        <v>263</v>
      </c>
      <c r="I69" s="24">
        <v>20000</v>
      </c>
      <c r="J69" s="24">
        <v>20000</v>
      </c>
      <c r="K69" s="24">
        <v>20000</v>
      </c>
      <c r="L69" s="24"/>
      <c r="M69" s="24"/>
      <c r="N69" s="126"/>
      <c r="O69" s="126"/>
      <c r="P69" s="126"/>
      <c r="Q69" s="24"/>
      <c r="R69" s="24"/>
      <c r="S69" s="24"/>
      <c r="T69" s="24"/>
      <c r="U69" s="107"/>
      <c r="V69" s="24"/>
      <c r="W69" s="24"/>
    </row>
    <row r="70" s="1" customFormat="1" ht="22.5" customHeight="1" spans="1:23">
      <c r="A70" s="121" t="s">
        <v>326</v>
      </c>
      <c r="B70" s="123"/>
      <c r="C70" s="123"/>
      <c r="D70" s="123"/>
      <c r="E70" s="123"/>
      <c r="F70" s="123"/>
      <c r="G70" s="123"/>
      <c r="H70" s="123"/>
      <c r="I70" s="24">
        <v>235026.5</v>
      </c>
      <c r="J70" s="24"/>
      <c r="K70" s="24"/>
      <c r="L70" s="24"/>
      <c r="M70" s="24"/>
      <c r="N70" s="126">
        <v>235026.5</v>
      </c>
      <c r="O70" s="126"/>
      <c r="P70" s="126"/>
      <c r="Q70" s="24"/>
      <c r="R70" s="24"/>
      <c r="S70" s="24"/>
      <c r="T70" s="24"/>
      <c r="U70" s="107"/>
      <c r="V70" s="24"/>
      <c r="W70" s="24"/>
    </row>
    <row r="71" s="1" customFormat="1" ht="22.5" customHeight="1" spans="1:23">
      <c r="A71" s="122" t="s">
        <v>258</v>
      </c>
      <c r="B71" s="122" t="s">
        <v>327</v>
      </c>
      <c r="C71" s="22" t="s">
        <v>326</v>
      </c>
      <c r="D71" s="122" t="s">
        <v>72</v>
      </c>
      <c r="E71" s="122" t="s">
        <v>89</v>
      </c>
      <c r="F71" s="122" t="s">
        <v>159</v>
      </c>
      <c r="G71" s="122" t="s">
        <v>225</v>
      </c>
      <c r="H71" s="122" t="s">
        <v>226</v>
      </c>
      <c r="I71" s="24">
        <v>98226.5</v>
      </c>
      <c r="J71" s="24"/>
      <c r="K71" s="24"/>
      <c r="L71" s="24"/>
      <c r="M71" s="24"/>
      <c r="N71" s="126">
        <v>98226.5</v>
      </c>
      <c r="O71" s="126"/>
      <c r="P71" s="126"/>
      <c r="Q71" s="24"/>
      <c r="R71" s="24"/>
      <c r="S71" s="24"/>
      <c r="T71" s="24"/>
      <c r="U71" s="107"/>
      <c r="V71" s="24"/>
      <c r="W71" s="24"/>
    </row>
    <row r="72" s="1" customFormat="1" ht="22.5" customHeight="1" spans="1:23">
      <c r="A72" s="122" t="s">
        <v>258</v>
      </c>
      <c r="B72" s="122" t="s">
        <v>327</v>
      </c>
      <c r="C72" s="22" t="s">
        <v>326</v>
      </c>
      <c r="D72" s="122" t="s">
        <v>72</v>
      </c>
      <c r="E72" s="122" t="s">
        <v>89</v>
      </c>
      <c r="F72" s="122" t="s">
        <v>159</v>
      </c>
      <c r="G72" s="122" t="s">
        <v>262</v>
      </c>
      <c r="H72" s="122" t="s">
        <v>263</v>
      </c>
      <c r="I72" s="24">
        <v>136800</v>
      </c>
      <c r="J72" s="24"/>
      <c r="K72" s="24"/>
      <c r="L72" s="24"/>
      <c r="M72" s="24"/>
      <c r="N72" s="126">
        <v>136800</v>
      </c>
      <c r="O72" s="126"/>
      <c r="P72" s="126"/>
      <c r="Q72" s="24"/>
      <c r="R72" s="24"/>
      <c r="S72" s="24"/>
      <c r="T72" s="24"/>
      <c r="U72" s="107"/>
      <c r="V72" s="24"/>
      <c r="W72" s="24"/>
    </row>
    <row r="73" s="1" customFormat="1" ht="22.5" customHeight="1" spans="1:23">
      <c r="A73" s="121" t="s">
        <v>328</v>
      </c>
      <c r="B73" s="123"/>
      <c r="C73" s="123"/>
      <c r="D73" s="123"/>
      <c r="E73" s="123"/>
      <c r="F73" s="123"/>
      <c r="G73" s="123"/>
      <c r="H73" s="123"/>
      <c r="I73" s="24">
        <v>50000</v>
      </c>
      <c r="J73" s="24"/>
      <c r="K73" s="24"/>
      <c r="L73" s="24"/>
      <c r="M73" s="24"/>
      <c r="N73" s="126"/>
      <c r="O73" s="126"/>
      <c r="P73" s="126"/>
      <c r="Q73" s="24"/>
      <c r="R73" s="24">
        <v>50000</v>
      </c>
      <c r="S73" s="24"/>
      <c r="T73" s="24"/>
      <c r="U73" s="107">
        <v>50000</v>
      </c>
      <c r="V73" s="24"/>
      <c r="W73" s="24"/>
    </row>
    <row r="74" s="1" customFormat="1" ht="22.5" customHeight="1" spans="1:23">
      <c r="A74" s="122" t="s">
        <v>258</v>
      </c>
      <c r="B74" s="122" t="s">
        <v>329</v>
      </c>
      <c r="C74" s="22" t="s">
        <v>328</v>
      </c>
      <c r="D74" s="122" t="s">
        <v>72</v>
      </c>
      <c r="E74" s="122" t="s">
        <v>89</v>
      </c>
      <c r="F74" s="122" t="s">
        <v>159</v>
      </c>
      <c r="G74" s="122" t="s">
        <v>231</v>
      </c>
      <c r="H74" s="122" t="s">
        <v>232</v>
      </c>
      <c r="I74" s="24">
        <v>50000</v>
      </c>
      <c r="J74" s="24"/>
      <c r="K74" s="24"/>
      <c r="L74" s="24"/>
      <c r="M74" s="24"/>
      <c r="N74" s="126"/>
      <c r="O74" s="126"/>
      <c r="P74" s="126"/>
      <c r="Q74" s="24"/>
      <c r="R74" s="24">
        <v>50000</v>
      </c>
      <c r="S74" s="24"/>
      <c r="T74" s="24"/>
      <c r="U74" s="107">
        <v>50000</v>
      </c>
      <c r="V74" s="24"/>
      <c r="W74" s="24"/>
    </row>
    <row r="75" s="1" customFormat="1" ht="22.5" customHeight="1" spans="1:23">
      <c r="A75" s="128" t="s">
        <v>109</v>
      </c>
      <c r="B75" s="129"/>
      <c r="C75" s="129"/>
      <c r="D75" s="129"/>
      <c r="E75" s="129"/>
      <c r="F75" s="129"/>
      <c r="G75" s="129"/>
      <c r="H75" s="130"/>
      <c r="I75" s="24">
        <v>31800400.44</v>
      </c>
      <c r="J75" s="24">
        <v>129520</v>
      </c>
      <c r="K75" s="131">
        <v>129520</v>
      </c>
      <c r="L75" s="24"/>
      <c r="M75" s="24"/>
      <c r="N75" s="126">
        <v>25440880.44</v>
      </c>
      <c r="O75" s="126"/>
      <c r="P75" s="126"/>
      <c r="Q75" s="24"/>
      <c r="R75" s="24">
        <v>6230000</v>
      </c>
      <c r="S75" s="24"/>
      <c r="T75" s="24"/>
      <c r="U75" s="132">
        <v>6230000</v>
      </c>
      <c r="V75" s="24"/>
      <c r="W75" s="24"/>
    </row>
  </sheetData>
  <mergeCells count="53">
    <mergeCell ref="A3:W3"/>
    <mergeCell ref="A4:I4"/>
    <mergeCell ref="J5:M5"/>
    <mergeCell ref="N5:P5"/>
    <mergeCell ref="R5:W5"/>
    <mergeCell ref="J6:K6"/>
    <mergeCell ref="A9:C9"/>
    <mergeCell ref="A12:C12"/>
    <mergeCell ref="A14:C14"/>
    <mergeCell ref="A17:C17"/>
    <mergeCell ref="A19:C19"/>
    <mergeCell ref="A21:C21"/>
    <mergeCell ref="A24:C24"/>
    <mergeCell ref="A26:C26"/>
    <mergeCell ref="A29:C29"/>
    <mergeCell ref="A31:C31"/>
    <mergeCell ref="A33:C33"/>
    <mergeCell ref="A35:C35"/>
    <mergeCell ref="A37:C37"/>
    <mergeCell ref="A39:C39"/>
    <mergeCell ref="A52:C52"/>
    <mergeCell ref="A54:C54"/>
    <mergeCell ref="A56:C56"/>
    <mergeCell ref="A58:C58"/>
    <mergeCell ref="A60:C60"/>
    <mergeCell ref="A62:C62"/>
    <mergeCell ref="A64:C64"/>
    <mergeCell ref="A66:C66"/>
    <mergeCell ref="A68:C68"/>
    <mergeCell ref="A70:C70"/>
    <mergeCell ref="A73:C73"/>
    <mergeCell ref="A75:H75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61"/>
  <sheetViews>
    <sheetView showZeros="0" workbookViewId="0">
      <pane ySplit="1" topLeftCell="A2" activePane="bottomLeft" state="frozen"/>
      <selection/>
      <selection pane="bottomLeft" activeCell="A7" sqref="$A7:$XFD61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56" t="s">
        <v>330</v>
      </c>
    </row>
    <row r="3" ht="28.5" customHeight="1" spans="1:10">
      <c r="A3" s="47" t="s">
        <v>331</v>
      </c>
      <c r="B3" s="29"/>
      <c r="C3" s="29"/>
      <c r="D3" s="29"/>
      <c r="E3" s="29"/>
      <c r="F3" s="48"/>
      <c r="G3" s="29"/>
      <c r="H3" s="48"/>
      <c r="I3" s="48"/>
      <c r="J3" s="29"/>
    </row>
    <row r="4" ht="15" customHeight="1" spans="1:1">
      <c r="A4" s="6" t="str">
        <f>"单位名称："&amp;"迪庆藏族自治州民族中等专业学校"</f>
        <v>单位名称：迪庆藏族自治州民族中等专业学校</v>
      </c>
    </row>
    <row r="5" ht="14.25" customHeight="1" spans="1:10">
      <c r="A5" s="49" t="s">
        <v>332</v>
      </c>
      <c r="B5" s="49" t="s">
        <v>333</v>
      </c>
      <c r="C5" s="49" t="s">
        <v>334</v>
      </c>
      <c r="D5" s="49" t="s">
        <v>335</v>
      </c>
      <c r="E5" s="49" t="s">
        <v>336</v>
      </c>
      <c r="F5" s="50" t="s">
        <v>337</v>
      </c>
      <c r="G5" s="49" t="s">
        <v>338</v>
      </c>
      <c r="H5" s="50" t="s">
        <v>339</v>
      </c>
      <c r="I5" s="50" t="s">
        <v>340</v>
      </c>
      <c r="J5" s="49" t="s">
        <v>341</v>
      </c>
    </row>
    <row r="6" ht="14.25" customHeight="1" spans="1:10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50">
        <v>6</v>
      </c>
      <c r="G6" s="49">
        <v>7</v>
      </c>
      <c r="H6" s="50">
        <v>8</v>
      </c>
      <c r="I6" s="50">
        <v>9</v>
      </c>
      <c r="J6" s="49">
        <v>10</v>
      </c>
    </row>
    <row r="7" s="1" customFormat="1" ht="22.5" customHeight="1" spans="1:10">
      <c r="A7" s="115" t="s">
        <v>72</v>
      </c>
      <c r="B7" s="116"/>
      <c r="C7" s="116"/>
      <c r="D7" s="116"/>
      <c r="E7" s="115"/>
      <c r="F7" s="116"/>
      <c r="G7" s="115"/>
      <c r="H7" s="116"/>
      <c r="I7" s="116"/>
      <c r="J7" s="115"/>
    </row>
    <row r="8" s="1" customFormat="1" ht="22.5" customHeight="1" spans="1:10">
      <c r="A8" s="115" t="str">
        <f>"   "&amp;"中等职业教育国家奖学金资金"</f>
        <v>   中等职业教育国家奖学金资金</v>
      </c>
      <c r="B8" s="117" t="s">
        <v>342</v>
      </c>
      <c r="C8" s="118"/>
      <c r="D8" s="118"/>
      <c r="E8" s="118"/>
      <c r="F8" s="119"/>
      <c r="G8" s="118"/>
      <c r="H8" s="119"/>
      <c r="I8" s="119"/>
      <c r="J8" s="118"/>
    </row>
    <row r="9" s="1" customFormat="1" ht="22.5" customHeight="1" spans="1:10">
      <c r="A9" s="115"/>
      <c r="B9" s="117"/>
      <c r="C9" s="118" t="s">
        <v>343</v>
      </c>
      <c r="D9" s="118" t="s">
        <v>344</v>
      </c>
      <c r="E9" s="118" t="s">
        <v>345</v>
      </c>
      <c r="F9" s="119" t="s">
        <v>346</v>
      </c>
      <c r="G9" s="118" t="s">
        <v>347</v>
      </c>
      <c r="H9" s="119" t="s">
        <v>348</v>
      </c>
      <c r="I9" s="119" t="s">
        <v>349</v>
      </c>
      <c r="J9" s="118" t="s">
        <v>350</v>
      </c>
    </row>
    <row r="10" s="1" customFormat="1" ht="22.5" customHeight="1" spans="1:10">
      <c r="A10" s="25"/>
      <c r="B10" s="25"/>
      <c r="C10" s="118" t="s">
        <v>351</v>
      </c>
      <c r="D10" s="118" t="s">
        <v>352</v>
      </c>
      <c r="E10" s="118" t="s">
        <v>353</v>
      </c>
      <c r="F10" s="119" t="s">
        <v>346</v>
      </c>
      <c r="G10" s="118" t="s">
        <v>347</v>
      </c>
      <c r="H10" s="119" t="s">
        <v>348</v>
      </c>
      <c r="I10" s="119" t="s">
        <v>349</v>
      </c>
      <c r="J10" s="118" t="s">
        <v>354</v>
      </c>
    </row>
    <row r="11" s="1" customFormat="1" ht="22.5" customHeight="1" spans="1:10">
      <c r="A11" s="25"/>
      <c r="B11" s="25"/>
      <c r="C11" s="118" t="s">
        <v>355</v>
      </c>
      <c r="D11" s="118" t="s">
        <v>356</v>
      </c>
      <c r="E11" s="118" t="s">
        <v>357</v>
      </c>
      <c r="F11" s="119" t="s">
        <v>346</v>
      </c>
      <c r="G11" s="118" t="s">
        <v>347</v>
      </c>
      <c r="H11" s="119" t="s">
        <v>348</v>
      </c>
      <c r="I11" s="119" t="s">
        <v>349</v>
      </c>
      <c r="J11" s="118" t="s">
        <v>358</v>
      </c>
    </row>
    <row r="12" s="1" customFormat="1" ht="22.5" customHeight="1" spans="1:10">
      <c r="A12" s="115" t="str">
        <f>"   "&amp;"云南开放大学村干部业务补助经费"</f>
        <v>   云南开放大学村干部业务补助经费</v>
      </c>
      <c r="B12" s="117" t="s">
        <v>359</v>
      </c>
      <c r="C12" s="25"/>
      <c r="D12" s="25"/>
      <c r="E12" s="25"/>
      <c r="F12" s="25"/>
      <c r="G12" s="25"/>
      <c r="H12" s="25"/>
      <c r="I12" s="25"/>
      <c r="J12" s="25"/>
    </row>
    <row r="13" s="1" customFormat="1" ht="22.5" customHeight="1" spans="1:10">
      <c r="A13" s="25"/>
      <c r="B13" s="25"/>
      <c r="C13" s="118" t="s">
        <v>343</v>
      </c>
      <c r="D13" s="118" t="s">
        <v>344</v>
      </c>
      <c r="E13" s="118" t="s">
        <v>360</v>
      </c>
      <c r="F13" s="119" t="s">
        <v>361</v>
      </c>
      <c r="G13" s="118" t="s">
        <v>362</v>
      </c>
      <c r="H13" s="119" t="s">
        <v>348</v>
      </c>
      <c r="I13" s="119" t="s">
        <v>363</v>
      </c>
      <c r="J13" s="118" t="s">
        <v>359</v>
      </c>
    </row>
    <row r="14" s="1" customFormat="1" ht="22.5" customHeight="1" spans="1:10">
      <c r="A14" s="25"/>
      <c r="B14" s="25"/>
      <c r="C14" s="118" t="s">
        <v>351</v>
      </c>
      <c r="D14" s="118" t="s">
        <v>352</v>
      </c>
      <c r="E14" s="118" t="s">
        <v>364</v>
      </c>
      <c r="F14" s="119" t="s">
        <v>361</v>
      </c>
      <c r="G14" s="118" t="s">
        <v>362</v>
      </c>
      <c r="H14" s="119" t="s">
        <v>348</v>
      </c>
      <c r="I14" s="119" t="s">
        <v>363</v>
      </c>
      <c r="J14" s="118" t="s">
        <v>365</v>
      </c>
    </row>
    <row r="15" s="1" customFormat="1" ht="22.5" customHeight="1" spans="1:10">
      <c r="A15" s="25"/>
      <c r="B15" s="25"/>
      <c r="C15" s="118" t="s">
        <v>355</v>
      </c>
      <c r="D15" s="118" t="s">
        <v>356</v>
      </c>
      <c r="E15" s="118" t="s">
        <v>366</v>
      </c>
      <c r="F15" s="119" t="s">
        <v>361</v>
      </c>
      <c r="G15" s="118" t="s">
        <v>362</v>
      </c>
      <c r="H15" s="119" t="s">
        <v>348</v>
      </c>
      <c r="I15" s="119" t="s">
        <v>363</v>
      </c>
      <c r="J15" s="118" t="s">
        <v>356</v>
      </c>
    </row>
    <row r="16" s="1" customFormat="1" ht="22.5" customHeight="1" spans="1:10">
      <c r="A16" s="115" t="str">
        <f>"   "&amp;"西南林业大学办学经费"</f>
        <v>   西南林业大学办学经费</v>
      </c>
      <c r="B16" s="117" t="s">
        <v>367</v>
      </c>
      <c r="C16" s="25"/>
      <c r="D16" s="25"/>
      <c r="E16" s="25"/>
      <c r="F16" s="25"/>
      <c r="G16" s="25"/>
      <c r="H16" s="25"/>
      <c r="I16" s="25"/>
      <c r="J16" s="25"/>
    </row>
    <row r="17" s="1" customFormat="1" ht="22.5" customHeight="1" spans="1:10">
      <c r="A17" s="25"/>
      <c r="B17" s="25"/>
      <c r="C17" s="118" t="s">
        <v>343</v>
      </c>
      <c r="D17" s="118" t="s">
        <v>344</v>
      </c>
      <c r="E17" s="118" t="s">
        <v>368</v>
      </c>
      <c r="F17" s="119" t="s">
        <v>361</v>
      </c>
      <c r="G17" s="118" t="s">
        <v>362</v>
      </c>
      <c r="H17" s="119" t="s">
        <v>348</v>
      </c>
      <c r="I17" s="119" t="s">
        <v>363</v>
      </c>
      <c r="J17" s="118" t="s">
        <v>369</v>
      </c>
    </row>
    <row r="18" s="1" customFormat="1" ht="22.5" customHeight="1" spans="1:10">
      <c r="A18" s="25"/>
      <c r="B18" s="25"/>
      <c r="C18" s="118" t="s">
        <v>351</v>
      </c>
      <c r="D18" s="118" t="s">
        <v>352</v>
      </c>
      <c r="E18" s="118" t="s">
        <v>370</v>
      </c>
      <c r="F18" s="119" t="s">
        <v>361</v>
      </c>
      <c r="G18" s="118" t="s">
        <v>362</v>
      </c>
      <c r="H18" s="119" t="s">
        <v>348</v>
      </c>
      <c r="I18" s="119" t="s">
        <v>363</v>
      </c>
      <c r="J18" s="118" t="s">
        <v>371</v>
      </c>
    </row>
    <row r="19" s="1" customFormat="1" ht="22.5" customHeight="1" spans="1:10">
      <c r="A19" s="25"/>
      <c r="B19" s="25"/>
      <c r="C19" s="118" t="s">
        <v>355</v>
      </c>
      <c r="D19" s="118" t="s">
        <v>356</v>
      </c>
      <c r="E19" s="118" t="s">
        <v>372</v>
      </c>
      <c r="F19" s="119" t="s">
        <v>361</v>
      </c>
      <c r="G19" s="118" t="s">
        <v>362</v>
      </c>
      <c r="H19" s="119" t="s">
        <v>348</v>
      </c>
      <c r="I19" s="119" t="s">
        <v>363</v>
      </c>
      <c r="J19" s="118" t="s">
        <v>373</v>
      </c>
    </row>
    <row r="20" s="1" customFormat="1" ht="22.5" customHeight="1" spans="1:10">
      <c r="A20" s="115" t="str">
        <f>"   "&amp;"中等职业教育国家助学补助资金"</f>
        <v>   中等职业教育国家助学补助资金</v>
      </c>
      <c r="B20" s="117" t="s">
        <v>374</v>
      </c>
      <c r="C20" s="25"/>
      <c r="D20" s="25"/>
      <c r="E20" s="25"/>
      <c r="F20" s="25"/>
      <c r="G20" s="25"/>
      <c r="H20" s="25"/>
      <c r="I20" s="25"/>
      <c r="J20" s="25"/>
    </row>
    <row r="21" s="1" customFormat="1" ht="22.5" customHeight="1" spans="1:10">
      <c r="A21" s="25"/>
      <c r="B21" s="25"/>
      <c r="C21" s="118" t="s">
        <v>343</v>
      </c>
      <c r="D21" s="118" t="s">
        <v>375</v>
      </c>
      <c r="E21" s="118" t="s">
        <v>376</v>
      </c>
      <c r="F21" s="119" t="s">
        <v>346</v>
      </c>
      <c r="G21" s="118" t="s">
        <v>377</v>
      </c>
      <c r="H21" s="119" t="s">
        <v>348</v>
      </c>
      <c r="I21" s="119" t="s">
        <v>363</v>
      </c>
      <c r="J21" s="118" t="s">
        <v>378</v>
      </c>
    </row>
    <row r="22" s="1" customFormat="1" ht="22.5" customHeight="1" spans="1:10">
      <c r="A22" s="25"/>
      <c r="B22" s="25"/>
      <c r="C22" s="118" t="s">
        <v>343</v>
      </c>
      <c r="D22" s="118" t="s">
        <v>344</v>
      </c>
      <c r="E22" s="118" t="s">
        <v>379</v>
      </c>
      <c r="F22" s="119" t="s">
        <v>346</v>
      </c>
      <c r="G22" s="118" t="s">
        <v>347</v>
      </c>
      <c r="H22" s="119" t="s">
        <v>348</v>
      </c>
      <c r="I22" s="119" t="s">
        <v>349</v>
      </c>
      <c r="J22" s="118" t="s">
        <v>380</v>
      </c>
    </row>
    <row r="23" s="1" customFormat="1" ht="22.5" customHeight="1" spans="1:10">
      <c r="A23" s="25"/>
      <c r="B23" s="25"/>
      <c r="C23" s="118" t="s">
        <v>351</v>
      </c>
      <c r="D23" s="118" t="s">
        <v>381</v>
      </c>
      <c r="E23" s="118" t="s">
        <v>382</v>
      </c>
      <c r="F23" s="119" t="s">
        <v>346</v>
      </c>
      <c r="G23" s="118" t="s">
        <v>362</v>
      </c>
      <c r="H23" s="119" t="s">
        <v>348</v>
      </c>
      <c r="I23" s="119" t="s">
        <v>349</v>
      </c>
      <c r="J23" s="118" t="s">
        <v>383</v>
      </c>
    </row>
    <row r="24" s="1" customFormat="1" ht="22.5" customHeight="1" spans="1:10">
      <c r="A24" s="25"/>
      <c r="B24" s="25"/>
      <c r="C24" s="118" t="s">
        <v>351</v>
      </c>
      <c r="D24" s="118" t="s">
        <v>352</v>
      </c>
      <c r="E24" s="118" t="s">
        <v>353</v>
      </c>
      <c r="F24" s="119" t="s">
        <v>346</v>
      </c>
      <c r="G24" s="118" t="s">
        <v>347</v>
      </c>
      <c r="H24" s="119" t="s">
        <v>348</v>
      </c>
      <c r="I24" s="119" t="s">
        <v>349</v>
      </c>
      <c r="J24" s="118" t="s">
        <v>384</v>
      </c>
    </row>
    <row r="25" s="1" customFormat="1" ht="22.5" customHeight="1" spans="1:10">
      <c r="A25" s="25"/>
      <c r="B25" s="25"/>
      <c r="C25" s="118" t="s">
        <v>355</v>
      </c>
      <c r="D25" s="118" t="s">
        <v>356</v>
      </c>
      <c r="E25" s="118" t="s">
        <v>357</v>
      </c>
      <c r="F25" s="119" t="s">
        <v>346</v>
      </c>
      <c r="G25" s="118" t="s">
        <v>347</v>
      </c>
      <c r="H25" s="119" t="s">
        <v>348</v>
      </c>
      <c r="I25" s="119" t="s">
        <v>349</v>
      </c>
      <c r="J25" s="118" t="s">
        <v>358</v>
      </c>
    </row>
    <row r="26" s="1" customFormat="1" ht="22.5" customHeight="1" spans="1:10">
      <c r="A26" s="115" t="str">
        <f>"   "&amp;"云南民族大学联合办学经费"</f>
        <v>   云南民族大学联合办学经费</v>
      </c>
      <c r="B26" s="117" t="s">
        <v>385</v>
      </c>
      <c r="C26" s="25"/>
      <c r="D26" s="25"/>
      <c r="E26" s="25"/>
      <c r="F26" s="25"/>
      <c r="G26" s="25"/>
      <c r="H26" s="25"/>
      <c r="I26" s="25"/>
      <c r="J26" s="25"/>
    </row>
    <row r="27" s="1" customFormat="1" ht="22.5" customHeight="1" spans="1:10">
      <c r="A27" s="25"/>
      <c r="B27" s="25"/>
      <c r="C27" s="118" t="s">
        <v>343</v>
      </c>
      <c r="D27" s="118" t="s">
        <v>344</v>
      </c>
      <c r="E27" s="118" t="s">
        <v>368</v>
      </c>
      <c r="F27" s="119" t="s">
        <v>361</v>
      </c>
      <c r="G27" s="118" t="s">
        <v>362</v>
      </c>
      <c r="H27" s="119" t="s">
        <v>348</v>
      </c>
      <c r="I27" s="119" t="s">
        <v>363</v>
      </c>
      <c r="J27" s="118" t="s">
        <v>386</v>
      </c>
    </row>
    <row r="28" s="1" customFormat="1" ht="22.5" customHeight="1" spans="1:10">
      <c r="A28" s="25"/>
      <c r="B28" s="25"/>
      <c r="C28" s="118" t="s">
        <v>351</v>
      </c>
      <c r="D28" s="118" t="s">
        <v>352</v>
      </c>
      <c r="E28" s="118" t="s">
        <v>387</v>
      </c>
      <c r="F28" s="119" t="s">
        <v>361</v>
      </c>
      <c r="G28" s="118" t="s">
        <v>362</v>
      </c>
      <c r="H28" s="119" t="s">
        <v>348</v>
      </c>
      <c r="I28" s="119" t="s">
        <v>363</v>
      </c>
      <c r="J28" s="118" t="s">
        <v>388</v>
      </c>
    </row>
    <row r="29" s="1" customFormat="1" ht="22.5" customHeight="1" spans="1:10">
      <c r="A29" s="25"/>
      <c r="B29" s="25"/>
      <c r="C29" s="118" t="s">
        <v>355</v>
      </c>
      <c r="D29" s="118" t="s">
        <v>356</v>
      </c>
      <c r="E29" s="118" t="s">
        <v>372</v>
      </c>
      <c r="F29" s="119" t="s">
        <v>361</v>
      </c>
      <c r="G29" s="118" t="s">
        <v>362</v>
      </c>
      <c r="H29" s="119" t="s">
        <v>348</v>
      </c>
      <c r="I29" s="119" t="s">
        <v>363</v>
      </c>
      <c r="J29" s="118" t="s">
        <v>389</v>
      </c>
    </row>
    <row r="30" s="1" customFormat="1" ht="22.5" customHeight="1" spans="1:10">
      <c r="A30" s="115" t="str">
        <f>"   "&amp;"中等职业教育免学费补助资金"</f>
        <v>   中等职业教育免学费补助资金</v>
      </c>
      <c r="B30" s="117" t="s">
        <v>390</v>
      </c>
      <c r="C30" s="25"/>
      <c r="D30" s="25"/>
      <c r="E30" s="25"/>
      <c r="F30" s="25"/>
      <c r="G30" s="25"/>
      <c r="H30" s="25"/>
      <c r="I30" s="25"/>
      <c r="J30" s="25"/>
    </row>
    <row r="31" s="1" customFormat="1" ht="22.5" customHeight="1" spans="1:10">
      <c r="A31" s="25"/>
      <c r="B31" s="25"/>
      <c r="C31" s="118" t="s">
        <v>343</v>
      </c>
      <c r="D31" s="118" t="s">
        <v>375</v>
      </c>
      <c r="E31" s="118" t="s">
        <v>391</v>
      </c>
      <c r="F31" s="119" t="s">
        <v>346</v>
      </c>
      <c r="G31" s="118" t="s">
        <v>392</v>
      </c>
      <c r="H31" s="119" t="s">
        <v>393</v>
      </c>
      <c r="I31" s="119" t="s">
        <v>363</v>
      </c>
      <c r="J31" s="118" t="s">
        <v>394</v>
      </c>
    </row>
    <row r="32" s="1" customFormat="1" ht="22.5" customHeight="1" spans="1:10">
      <c r="A32" s="25"/>
      <c r="B32" s="25"/>
      <c r="C32" s="118" t="s">
        <v>343</v>
      </c>
      <c r="D32" s="118" t="s">
        <v>395</v>
      </c>
      <c r="E32" s="118" t="s">
        <v>396</v>
      </c>
      <c r="F32" s="119" t="s">
        <v>346</v>
      </c>
      <c r="G32" s="118" t="s">
        <v>362</v>
      </c>
      <c r="H32" s="119" t="s">
        <v>348</v>
      </c>
      <c r="I32" s="119" t="s">
        <v>349</v>
      </c>
      <c r="J32" s="118" t="s">
        <v>397</v>
      </c>
    </row>
    <row r="33" s="1" customFormat="1" ht="22.5" customHeight="1" spans="1:10">
      <c r="A33" s="25"/>
      <c r="B33" s="25"/>
      <c r="C33" s="118" t="s">
        <v>343</v>
      </c>
      <c r="D33" s="118" t="s">
        <v>344</v>
      </c>
      <c r="E33" s="118" t="s">
        <v>345</v>
      </c>
      <c r="F33" s="119" t="s">
        <v>346</v>
      </c>
      <c r="G33" s="118" t="s">
        <v>347</v>
      </c>
      <c r="H33" s="119" t="s">
        <v>348</v>
      </c>
      <c r="I33" s="119" t="s">
        <v>349</v>
      </c>
      <c r="J33" s="118" t="s">
        <v>398</v>
      </c>
    </row>
    <row r="34" s="1" customFormat="1" ht="22.5" customHeight="1" spans="1:10">
      <c r="A34" s="25"/>
      <c r="B34" s="25"/>
      <c r="C34" s="118" t="s">
        <v>351</v>
      </c>
      <c r="D34" s="118" t="s">
        <v>352</v>
      </c>
      <c r="E34" s="118" t="s">
        <v>399</v>
      </c>
      <c r="F34" s="119" t="s">
        <v>346</v>
      </c>
      <c r="G34" s="118" t="s">
        <v>347</v>
      </c>
      <c r="H34" s="119" t="s">
        <v>348</v>
      </c>
      <c r="I34" s="119" t="s">
        <v>349</v>
      </c>
      <c r="J34" s="118" t="s">
        <v>400</v>
      </c>
    </row>
    <row r="35" s="1" customFormat="1" ht="22.5" customHeight="1" spans="1:10">
      <c r="A35" s="25"/>
      <c r="B35" s="25"/>
      <c r="C35" s="118" t="s">
        <v>355</v>
      </c>
      <c r="D35" s="118" t="s">
        <v>356</v>
      </c>
      <c r="E35" s="118" t="s">
        <v>372</v>
      </c>
      <c r="F35" s="119" t="s">
        <v>346</v>
      </c>
      <c r="G35" s="118" t="s">
        <v>347</v>
      </c>
      <c r="H35" s="119" t="s">
        <v>348</v>
      </c>
      <c r="I35" s="119" t="s">
        <v>349</v>
      </c>
      <c r="J35" s="118" t="s">
        <v>389</v>
      </c>
    </row>
    <row r="36" s="1" customFormat="1" ht="22.5" customHeight="1" spans="1:10">
      <c r="A36" s="115" t="str">
        <f>"   "&amp;"自有资金三代手续资金"</f>
        <v>   自有资金三代手续资金</v>
      </c>
      <c r="B36" s="117" t="s">
        <v>401</v>
      </c>
      <c r="C36" s="25"/>
      <c r="D36" s="25"/>
      <c r="E36" s="25"/>
      <c r="F36" s="25"/>
      <c r="G36" s="25"/>
      <c r="H36" s="25"/>
      <c r="I36" s="25"/>
      <c r="J36" s="25"/>
    </row>
    <row r="37" s="1" customFormat="1" ht="22.5" customHeight="1" spans="1:10">
      <c r="A37" s="25"/>
      <c r="B37" s="25"/>
      <c r="C37" s="118" t="s">
        <v>343</v>
      </c>
      <c r="D37" s="118" t="s">
        <v>344</v>
      </c>
      <c r="E37" s="118" t="s">
        <v>402</v>
      </c>
      <c r="F37" s="119" t="s">
        <v>403</v>
      </c>
      <c r="G37" s="118" t="s">
        <v>362</v>
      </c>
      <c r="H37" s="119" t="s">
        <v>348</v>
      </c>
      <c r="I37" s="119" t="s">
        <v>349</v>
      </c>
      <c r="J37" s="118" t="s">
        <v>404</v>
      </c>
    </row>
    <row r="38" s="1" customFormat="1" ht="22.5" customHeight="1" spans="1:10">
      <c r="A38" s="25"/>
      <c r="B38" s="25"/>
      <c r="C38" s="118" t="s">
        <v>351</v>
      </c>
      <c r="D38" s="118" t="s">
        <v>381</v>
      </c>
      <c r="E38" s="118" t="s">
        <v>405</v>
      </c>
      <c r="F38" s="119" t="s">
        <v>403</v>
      </c>
      <c r="G38" s="118" t="s">
        <v>362</v>
      </c>
      <c r="H38" s="119" t="s">
        <v>348</v>
      </c>
      <c r="I38" s="119" t="s">
        <v>349</v>
      </c>
      <c r="J38" s="118" t="s">
        <v>406</v>
      </c>
    </row>
    <row r="39" s="1" customFormat="1" ht="22.5" customHeight="1" spans="1:10">
      <c r="A39" s="25"/>
      <c r="B39" s="25"/>
      <c r="C39" s="118" t="s">
        <v>355</v>
      </c>
      <c r="D39" s="118" t="s">
        <v>356</v>
      </c>
      <c r="E39" s="118" t="s">
        <v>407</v>
      </c>
      <c r="F39" s="119" t="s">
        <v>403</v>
      </c>
      <c r="G39" s="118" t="s">
        <v>347</v>
      </c>
      <c r="H39" s="119" t="s">
        <v>348</v>
      </c>
      <c r="I39" s="119" t="s">
        <v>349</v>
      </c>
      <c r="J39" s="118" t="s">
        <v>389</v>
      </c>
    </row>
    <row r="40" s="1" customFormat="1" ht="22.5" customHeight="1" spans="1:10">
      <c r="A40" s="115" t="str">
        <f>"   "&amp;"云南开放大学联合办学经费"</f>
        <v>   云南开放大学联合办学经费</v>
      </c>
      <c r="B40" s="117" t="s">
        <v>312</v>
      </c>
      <c r="C40" s="25"/>
      <c r="D40" s="25"/>
      <c r="E40" s="25"/>
      <c r="F40" s="25"/>
      <c r="G40" s="25"/>
      <c r="H40" s="25"/>
      <c r="I40" s="25"/>
      <c r="J40" s="25"/>
    </row>
    <row r="41" s="1" customFormat="1" ht="22.5" customHeight="1" spans="1:10">
      <c r="A41" s="25"/>
      <c r="B41" s="25"/>
      <c r="C41" s="118" t="s">
        <v>343</v>
      </c>
      <c r="D41" s="118" t="s">
        <v>375</v>
      </c>
      <c r="E41" s="118" t="s">
        <v>408</v>
      </c>
      <c r="F41" s="119" t="s">
        <v>361</v>
      </c>
      <c r="G41" s="118" t="s">
        <v>409</v>
      </c>
      <c r="H41" s="119" t="s">
        <v>393</v>
      </c>
      <c r="I41" s="119" t="s">
        <v>363</v>
      </c>
      <c r="J41" s="118" t="s">
        <v>410</v>
      </c>
    </row>
    <row r="42" s="1" customFormat="1" ht="22.5" customHeight="1" spans="1:10">
      <c r="A42" s="25"/>
      <c r="B42" s="25"/>
      <c r="C42" s="118" t="s">
        <v>351</v>
      </c>
      <c r="D42" s="118" t="s">
        <v>352</v>
      </c>
      <c r="E42" s="118" t="s">
        <v>411</v>
      </c>
      <c r="F42" s="119" t="s">
        <v>346</v>
      </c>
      <c r="G42" s="118" t="s">
        <v>412</v>
      </c>
      <c r="H42" s="119" t="s">
        <v>413</v>
      </c>
      <c r="I42" s="119" t="s">
        <v>349</v>
      </c>
      <c r="J42" s="118" t="s">
        <v>414</v>
      </c>
    </row>
    <row r="43" s="1" customFormat="1" ht="22.5" customHeight="1" spans="1:10">
      <c r="A43" s="25"/>
      <c r="B43" s="25"/>
      <c r="C43" s="118" t="s">
        <v>351</v>
      </c>
      <c r="D43" s="118" t="s">
        <v>352</v>
      </c>
      <c r="E43" s="118" t="s">
        <v>415</v>
      </c>
      <c r="F43" s="119" t="s">
        <v>346</v>
      </c>
      <c r="G43" s="118" t="s">
        <v>416</v>
      </c>
      <c r="H43" s="119" t="s">
        <v>413</v>
      </c>
      <c r="I43" s="119" t="s">
        <v>349</v>
      </c>
      <c r="J43" s="118" t="s">
        <v>417</v>
      </c>
    </row>
    <row r="44" s="1" customFormat="1" ht="22.5" customHeight="1" spans="1:10">
      <c r="A44" s="25"/>
      <c r="B44" s="25"/>
      <c r="C44" s="118" t="s">
        <v>355</v>
      </c>
      <c r="D44" s="118" t="s">
        <v>356</v>
      </c>
      <c r="E44" s="118" t="s">
        <v>418</v>
      </c>
      <c r="F44" s="119" t="s">
        <v>361</v>
      </c>
      <c r="G44" s="118" t="s">
        <v>362</v>
      </c>
      <c r="H44" s="119" t="s">
        <v>348</v>
      </c>
      <c r="I44" s="119" t="s">
        <v>363</v>
      </c>
      <c r="J44" s="118" t="s">
        <v>419</v>
      </c>
    </row>
    <row r="45" s="1" customFormat="1" ht="22.5" customHeight="1" spans="1:10">
      <c r="A45" s="25"/>
      <c r="B45" s="25"/>
      <c r="C45" s="118" t="s">
        <v>355</v>
      </c>
      <c r="D45" s="118" t="s">
        <v>356</v>
      </c>
      <c r="E45" s="118" t="s">
        <v>420</v>
      </c>
      <c r="F45" s="119" t="s">
        <v>361</v>
      </c>
      <c r="G45" s="118" t="s">
        <v>362</v>
      </c>
      <c r="H45" s="119" t="s">
        <v>348</v>
      </c>
      <c r="I45" s="119" t="s">
        <v>363</v>
      </c>
      <c r="J45" s="118" t="s">
        <v>421</v>
      </c>
    </row>
    <row r="46" s="1" customFormat="1" ht="22.5" customHeight="1" spans="1:10">
      <c r="A46" s="115" t="str">
        <f>"   "&amp;"中旅集团帮扶资金"</f>
        <v>   中旅集团帮扶资金</v>
      </c>
      <c r="B46" s="117" t="s">
        <v>422</v>
      </c>
      <c r="C46" s="25"/>
      <c r="D46" s="25"/>
      <c r="E46" s="25"/>
      <c r="F46" s="25"/>
      <c r="G46" s="25"/>
      <c r="H46" s="25"/>
      <c r="I46" s="25"/>
      <c r="J46" s="25"/>
    </row>
    <row r="47" s="1" customFormat="1" ht="22.5" customHeight="1" spans="1:10">
      <c r="A47" s="25"/>
      <c r="B47" s="25"/>
      <c r="C47" s="118" t="s">
        <v>343</v>
      </c>
      <c r="D47" s="118" t="s">
        <v>375</v>
      </c>
      <c r="E47" s="118" t="s">
        <v>423</v>
      </c>
      <c r="F47" s="119" t="s">
        <v>346</v>
      </c>
      <c r="G47" s="118" t="s">
        <v>152</v>
      </c>
      <c r="H47" s="119" t="s">
        <v>424</v>
      </c>
      <c r="I47" s="119" t="s">
        <v>363</v>
      </c>
      <c r="J47" s="118" t="s">
        <v>425</v>
      </c>
    </row>
    <row r="48" s="1" customFormat="1" ht="22.5" customHeight="1" spans="1:10">
      <c r="A48" s="25"/>
      <c r="B48" s="25"/>
      <c r="C48" s="118" t="s">
        <v>343</v>
      </c>
      <c r="D48" s="118" t="s">
        <v>375</v>
      </c>
      <c r="E48" s="118" t="s">
        <v>426</v>
      </c>
      <c r="F48" s="119" t="s">
        <v>361</v>
      </c>
      <c r="G48" s="118" t="s">
        <v>427</v>
      </c>
      <c r="H48" s="119" t="s">
        <v>393</v>
      </c>
      <c r="I48" s="119" t="s">
        <v>363</v>
      </c>
      <c r="J48" s="118" t="s">
        <v>428</v>
      </c>
    </row>
    <row r="49" s="1" customFormat="1" ht="22.5" customHeight="1" spans="1:10">
      <c r="A49" s="25"/>
      <c r="B49" s="25"/>
      <c r="C49" s="118" t="s">
        <v>351</v>
      </c>
      <c r="D49" s="118" t="s">
        <v>352</v>
      </c>
      <c r="E49" s="118" t="s">
        <v>411</v>
      </c>
      <c r="F49" s="119" t="s">
        <v>346</v>
      </c>
      <c r="G49" s="118" t="s">
        <v>412</v>
      </c>
      <c r="H49" s="119" t="s">
        <v>413</v>
      </c>
      <c r="I49" s="119" t="s">
        <v>349</v>
      </c>
      <c r="J49" s="118" t="s">
        <v>414</v>
      </c>
    </row>
    <row r="50" s="1" customFormat="1" ht="22.5" customHeight="1" spans="1:10">
      <c r="A50" s="25"/>
      <c r="B50" s="25"/>
      <c r="C50" s="118" t="s">
        <v>355</v>
      </c>
      <c r="D50" s="118" t="s">
        <v>356</v>
      </c>
      <c r="E50" s="118" t="s">
        <v>429</v>
      </c>
      <c r="F50" s="119" t="s">
        <v>361</v>
      </c>
      <c r="G50" s="118" t="s">
        <v>362</v>
      </c>
      <c r="H50" s="119" t="s">
        <v>348</v>
      </c>
      <c r="I50" s="119" t="s">
        <v>363</v>
      </c>
      <c r="J50" s="118" t="s">
        <v>430</v>
      </c>
    </row>
    <row r="51" s="1" customFormat="1" ht="22.5" customHeight="1" spans="1:10">
      <c r="A51" s="25"/>
      <c r="B51" s="25"/>
      <c r="C51" s="118" t="s">
        <v>355</v>
      </c>
      <c r="D51" s="118" t="s">
        <v>356</v>
      </c>
      <c r="E51" s="118" t="s">
        <v>418</v>
      </c>
      <c r="F51" s="119" t="s">
        <v>361</v>
      </c>
      <c r="G51" s="118" t="s">
        <v>362</v>
      </c>
      <c r="H51" s="119" t="s">
        <v>348</v>
      </c>
      <c r="I51" s="119" t="s">
        <v>363</v>
      </c>
      <c r="J51" s="118" t="s">
        <v>419</v>
      </c>
    </row>
    <row r="52" s="1" customFormat="1" ht="22.5" customHeight="1" spans="1:10">
      <c r="A52" s="115" t="str">
        <f>"   "&amp;"滇西应用技术大学生均公用经费"</f>
        <v>   滇西应用技术大学生均公用经费</v>
      </c>
      <c r="B52" s="117" t="s">
        <v>431</v>
      </c>
      <c r="C52" s="25"/>
      <c r="D52" s="25"/>
      <c r="E52" s="25"/>
      <c r="F52" s="25"/>
      <c r="G52" s="25"/>
      <c r="H52" s="25"/>
      <c r="I52" s="25"/>
      <c r="J52" s="25"/>
    </row>
    <row r="53" s="1" customFormat="1" ht="22.5" customHeight="1" spans="1:10">
      <c r="A53" s="25"/>
      <c r="B53" s="25"/>
      <c r="C53" s="118" t="s">
        <v>343</v>
      </c>
      <c r="D53" s="118" t="s">
        <v>375</v>
      </c>
      <c r="E53" s="118" t="s">
        <v>432</v>
      </c>
      <c r="F53" s="119" t="s">
        <v>346</v>
      </c>
      <c r="G53" s="118" t="s">
        <v>409</v>
      </c>
      <c r="H53" s="119" t="s">
        <v>393</v>
      </c>
      <c r="I53" s="119" t="s">
        <v>363</v>
      </c>
      <c r="J53" s="118" t="s">
        <v>410</v>
      </c>
    </row>
    <row r="54" s="1" customFormat="1" ht="22.5" customHeight="1" spans="1:10">
      <c r="A54" s="25"/>
      <c r="B54" s="25"/>
      <c r="C54" s="118" t="s">
        <v>343</v>
      </c>
      <c r="D54" s="118" t="s">
        <v>375</v>
      </c>
      <c r="E54" s="118" t="s">
        <v>433</v>
      </c>
      <c r="F54" s="119" t="s">
        <v>346</v>
      </c>
      <c r="G54" s="118" t="s">
        <v>154</v>
      </c>
      <c r="H54" s="119" t="s">
        <v>434</v>
      </c>
      <c r="I54" s="119" t="s">
        <v>363</v>
      </c>
      <c r="J54" s="118" t="s">
        <v>435</v>
      </c>
    </row>
    <row r="55" s="1" customFormat="1" ht="22.5" customHeight="1" spans="1:10">
      <c r="A55" s="25"/>
      <c r="B55" s="25"/>
      <c r="C55" s="118" t="s">
        <v>351</v>
      </c>
      <c r="D55" s="118" t="s">
        <v>352</v>
      </c>
      <c r="E55" s="118" t="s">
        <v>411</v>
      </c>
      <c r="F55" s="119" t="s">
        <v>346</v>
      </c>
      <c r="G55" s="118" t="s">
        <v>412</v>
      </c>
      <c r="H55" s="119" t="s">
        <v>413</v>
      </c>
      <c r="I55" s="119" t="s">
        <v>349</v>
      </c>
      <c r="J55" s="118" t="s">
        <v>414</v>
      </c>
    </row>
    <row r="56" s="1" customFormat="1" ht="22.5" customHeight="1" spans="1:10">
      <c r="A56" s="25"/>
      <c r="B56" s="25"/>
      <c r="C56" s="118" t="s">
        <v>355</v>
      </c>
      <c r="D56" s="118" t="s">
        <v>356</v>
      </c>
      <c r="E56" s="118" t="s">
        <v>418</v>
      </c>
      <c r="F56" s="119" t="s">
        <v>361</v>
      </c>
      <c r="G56" s="118" t="s">
        <v>362</v>
      </c>
      <c r="H56" s="119" t="s">
        <v>348</v>
      </c>
      <c r="I56" s="119" t="s">
        <v>363</v>
      </c>
      <c r="J56" s="118" t="s">
        <v>419</v>
      </c>
    </row>
    <row r="57" s="1" customFormat="1" ht="22.5" customHeight="1" spans="1:10">
      <c r="A57" s="25"/>
      <c r="B57" s="25"/>
      <c r="C57" s="118" t="s">
        <v>355</v>
      </c>
      <c r="D57" s="118" t="s">
        <v>356</v>
      </c>
      <c r="E57" s="118" t="s">
        <v>420</v>
      </c>
      <c r="F57" s="119" t="s">
        <v>361</v>
      </c>
      <c r="G57" s="118" t="s">
        <v>362</v>
      </c>
      <c r="H57" s="119" t="s">
        <v>348</v>
      </c>
      <c r="I57" s="119" t="s">
        <v>363</v>
      </c>
      <c r="J57" s="118" t="s">
        <v>421</v>
      </c>
    </row>
    <row r="58" s="1" customFormat="1" ht="22.5" customHeight="1" spans="1:10">
      <c r="A58" s="115" t="str">
        <f>"   "&amp;"中职教育省政府奖学金资金"</f>
        <v>   中职教育省政府奖学金资金</v>
      </c>
      <c r="B58" s="117" t="s">
        <v>436</v>
      </c>
      <c r="C58" s="25"/>
      <c r="D58" s="25"/>
      <c r="E58" s="25"/>
      <c r="F58" s="25"/>
      <c r="G58" s="25"/>
      <c r="H58" s="25"/>
      <c r="I58" s="25"/>
      <c r="J58" s="25"/>
    </row>
    <row r="59" s="1" customFormat="1" ht="22.5" customHeight="1" spans="1:10">
      <c r="A59" s="25"/>
      <c r="B59" s="25"/>
      <c r="C59" s="118" t="s">
        <v>343</v>
      </c>
      <c r="D59" s="118" t="s">
        <v>375</v>
      </c>
      <c r="E59" s="118" t="s">
        <v>437</v>
      </c>
      <c r="F59" s="119" t="s">
        <v>346</v>
      </c>
      <c r="G59" s="118" t="s">
        <v>155</v>
      </c>
      <c r="H59" s="119" t="s">
        <v>393</v>
      </c>
      <c r="I59" s="119" t="s">
        <v>363</v>
      </c>
      <c r="J59" s="118" t="s">
        <v>438</v>
      </c>
    </row>
    <row r="60" s="1" customFormat="1" ht="22.5" customHeight="1" spans="1:10">
      <c r="A60" s="25"/>
      <c r="B60" s="25"/>
      <c r="C60" s="118" t="s">
        <v>351</v>
      </c>
      <c r="D60" s="118" t="s">
        <v>352</v>
      </c>
      <c r="E60" s="118" t="s">
        <v>353</v>
      </c>
      <c r="F60" s="119" t="s">
        <v>346</v>
      </c>
      <c r="G60" s="118" t="s">
        <v>347</v>
      </c>
      <c r="H60" s="119" t="s">
        <v>348</v>
      </c>
      <c r="I60" s="119" t="s">
        <v>349</v>
      </c>
      <c r="J60" s="118" t="s">
        <v>354</v>
      </c>
    </row>
    <row r="61" s="1" customFormat="1" ht="22.5" customHeight="1" spans="1:10">
      <c r="A61" s="25"/>
      <c r="B61" s="25"/>
      <c r="C61" s="118" t="s">
        <v>355</v>
      </c>
      <c r="D61" s="118" t="s">
        <v>356</v>
      </c>
      <c r="E61" s="118" t="s">
        <v>439</v>
      </c>
      <c r="F61" s="119" t="s">
        <v>346</v>
      </c>
      <c r="G61" s="118" t="s">
        <v>347</v>
      </c>
      <c r="H61" s="119" t="s">
        <v>348</v>
      </c>
      <c r="I61" s="119" t="s">
        <v>349</v>
      </c>
      <c r="J61" s="118" t="s">
        <v>440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2025-01-21T02:50:00Z</dcterms:created>
  <dcterms:modified xsi:type="dcterms:W3CDTF">2025-02-28T06:22:54Z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2052-12.1.0.20305</vt:lpwstr>
  </property>
</Properties>
</file>